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2016" sheetId="3" r:id="rId2"/>
    <sheet name="2018" sheetId="2" r:id="rId3"/>
  </sheets>
  <definedNames>
    <definedName name="_xlnm._FilterDatabase" localSheetId="1" hidden="1">'2016'!$A$3:$H$41</definedName>
    <definedName name="_xlnm._FilterDatabase" localSheetId="2" hidden="1">'2018'!$A$4:$G$43</definedName>
  </definedNames>
  <calcPr calcId="152511"/>
</workbook>
</file>

<file path=xl/calcChain.xml><?xml version="1.0" encoding="utf-8"?>
<calcChain xmlns="http://schemas.openxmlformats.org/spreadsheetml/2006/main">
  <c r="BM38" i="1" l="1"/>
  <c r="BL38" i="1"/>
  <c r="BK38" i="1"/>
  <c r="BJ38" i="1"/>
  <c r="BH38" i="1"/>
  <c r="BG38" i="1"/>
  <c r="BF38" i="1"/>
  <c r="BM37" i="1"/>
  <c r="BL37" i="1"/>
  <c r="BK37" i="1"/>
  <c r="BJ37" i="1"/>
  <c r="BH37" i="1"/>
  <c r="BG37" i="1"/>
  <c r="BF37" i="1"/>
  <c r="BI37" i="1" s="1"/>
  <c r="BM36" i="1"/>
  <c r="BL36" i="1"/>
  <c r="BK36" i="1"/>
  <c r="BJ36" i="1"/>
  <c r="BH36" i="1"/>
  <c r="BG36" i="1"/>
  <c r="BF36" i="1"/>
  <c r="BI36" i="1" s="1"/>
  <c r="BM35" i="1"/>
  <c r="BL35" i="1"/>
  <c r="BK35" i="1"/>
  <c r="BJ35" i="1"/>
  <c r="BH35" i="1"/>
  <c r="BG35" i="1"/>
  <c r="BF35" i="1"/>
  <c r="BM34" i="1"/>
  <c r="BL34" i="1"/>
  <c r="BK34" i="1"/>
  <c r="BJ34" i="1"/>
  <c r="BH34" i="1"/>
  <c r="BG34" i="1"/>
  <c r="BF34" i="1"/>
  <c r="BM33" i="1"/>
  <c r="BL33" i="1"/>
  <c r="BK33" i="1"/>
  <c r="BJ33" i="1"/>
  <c r="BH33" i="1"/>
  <c r="BG33" i="1"/>
  <c r="BF33" i="1"/>
  <c r="BI33" i="1" s="1"/>
  <c r="BM32" i="1"/>
  <c r="BL32" i="1"/>
  <c r="BK32" i="1"/>
  <c r="BJ32" i="1"/>
  <c r="BH32" i="1"/>
  <c r="BG32" i="1"/>
  <c r="BF32" i="1"/>
  <c r="BI32" i="1" s="1"/>
  <c r="BM31" i="1"/>
  <c r="BL31" i="1"/>
  <c r="BK31" i="1"/>
  <c r="BJ31" i="1"/>
  <c r="BH31" i="1"/>
  <c r="BG31" i="1"/>
  <c r="BF31" i="1"/>
  <c r="BM30" i="1"/>
  <c r="BL30" i="1"/>
  <c r="BK30" i="1"/>
  <c r="BJ30" i="1"/>
  <c r="BH30" i="1"/>
  <c r="BG30" i="1"/>
  <c r="BF30" i="1"/>
  <c r="BM29" i="1"/>
  <c r="BL29" i="1"/>
  <c r="BK29" i="1"/>
  <c r="BJ29" i="1"/>
  <c r="BH29" i="1"/>
  <c r="BG29" i="1"/>
  <c r="BF29" i="1"/>
  <c r="BI29" i="1" s="1"/>
  <c r="BM28" i="1"/>
  <c r="BL28" i="1"/>
  <c r="BK28" i="1"/>
  <c r="BJ28" i="1"/>
  <c r="BH28" i="1"/>
  <c r="BG28" i="1"/>
  <c r="BF28" i="1"/>
  <c r="BI28" i="1" s="1"/>
  <c r="BM27" i="1"/>
  <c r="BL27" i="1"/>
  <c r="BK27" i="1"/>
  <c r="BJ27" i="1"/>
  <c r="BH27" i="1"/>
  <c r="BG27" i="1"/>
  <c r="BF27" i="1"/>
  <c r="BM26" i="1"/>
  <c r="BL26" i="1"/>
  <c r="BK26" i="1"/>
  <c r="BJ26" i="1"/>
  <c r="BH26" i="1"/>
  <c r="BG26" i="1"/>
  <c r="BF26" i="1"/>
  <c r="BM25" i="1"/>
  <c r="BL25" i="1"/>
  <c r="BK25" i="1"/>
  <c r="BJ25" i="1"/>
  <c r="BH25" i="1"/>
  <c r="BG25" i="1"/>
  <c r="BF25" i="1"/>
  <c r="BI25" i="1" s="1"/>
  <c r="BM24" i="1"/>
  <c r="BL24" i="1"/>
  <c r="BK24" i="1"/>
  <c r="BJ24" i="1"/>
  <c r="BH24" i="1"/>
  <c r="BG24" i="1"/>
  <c r="BF24" i="1"/>
  <c r="BI24" i="1" s="1"/>
  <c r="BM23" i="1"/>
  <c r="BL23" i="1"/>
  <c r="BK23" i="1"/>
  <c r="BJ23" i="1"/>
  <c r="BH23" i="1"/>
  <c r="BG23" i="1"/>
  <c r="BF23" i="1"/>
  <c r="BM22" i="1"/>
  <c r="BL22" i="1"/>
  <c r="BK22" i="1"/>
  <c r="BJ22" i="1"/>
  <c r="BH22" i="1"/>
  <c r="BG22" i="1"/>
  <c r="BF22" i="1"/>
  <c r="BM21" i="1"/>
  <c r="BL21" i="1"/>
  <c r="BK21" i="1"/>
  <c r="BJ21" i="1"/>
  <c r="BH21" i="1"/>
  <c r="BG21" i="1"/>
  <c r="BF21" i="1"/>
  <c r="BI21" i="1" s="1"/>
  <c r="BM20" i="1"/>
  <c r="BL20" i="1"/>
  <c r="BK20" i="1"/>
  <c r="BJ20" i="1"/>
  <c r="BH20" i="1"/>
  <c r="BG20" i="1"/>
  <c r="BF20" i="1"/>
  <c r="BI20" i="1" s="1"/>
  <c r="BM19" i="1"/>
  <c r="BL19" i="1"/>
  <c r="BK19" i="1"/>
  <c r="BJ19" i="1"/>
  <c r="BH19" i="1"/>
  <c r="BG19" i="1"/>
  <c r="BF19" i="1"/>
  <c r="BM18" i="1"/>
  <c r="BL18" i="1"/>
  <c r="BK18" i="1"/>
  <c r="BJ18" i="1"/>
  <c r="BH18" i="1"/>
  <c r="BG18" i="1"/>
  <c r="BF18" i="1"/>
  <c r="BM17" i="1"/>
  <c r="BL17" i="1"/>
  <c r="BK17" i="1"/>
  <c r="BJ17" i="1"/>
  <c r="BH17" i="1"/>
  <c r="BG17" i="1"/>
  <c r="BF17" i="1"/>
  <c r="BI17" i="1" s="1"/>
  <c r="BM16" i="1"/>
  <c r="BL16" i="1"/>
  <c r="BK16" i="1"/>
  <c r="BJ16" i="1"/>
  <c r="BH16" i="1"/>
  <c r="BG16" i="1"/>
  <c r="BF16" i="1"/>
  <c r="BI16" i="1" s="1"/>
  <c r="BM15" i="1"/>
  <c r="BL15" i="1"/>
  <c r="BK15" i="1"/>
  <c r="BJ15" i="1"/>
  <c r="BH15" i="1"/>
  <c r="BG15" i="1"/>
  <c r="BF15" i="1"/>
  <c r="BM14" i="1"/>
  <c r="BL14" i="1"/>
  <c r="BK14" i="1"/>
  <c r="BJ14" i="1"/>
  <c r="BH14" i="1"/>
  <c r="BG14" i="1"/>
  <c r="BF14" i="1"/>
  <c r="BM13" i="1"/>
  <c r="BL13" i="1"/>
  <c r="BK13" i="1"/>
  <c r="BJ13" i="1"/>
  <c r="BH13" i="1"/>
  <c r="BG13" i="1"/>
  <c r="BF13" i="1"/>
  <c r="BI13" i="1" s="1"/>
  <c r="BM12" i="1"/>
  <c r="BL12" i="1"/>
  <c r="BK12" i="1"/>
  <c r="BJ12" i="1"/>
  <c r="BH12" i="1"/>
  <c r="BG12" i="1"/>
  <c r="BF12" i="1"/>
  <c r="BI12" i="1" s="1"/>
  <c r="BM11" i="1"/>
  <c r="BL11" i="1"/>
  <c r="BK11" i="1"/>
  <c r="BJ11" i="1"/>
  <c r="BH11" i="1"/>
  <c r="BG11" i="1"/>
  <c r="BF11" i="1"/>
  <c r="BM10" i="1"/>
  <c r="BL10" i="1"/>
  <c r="BK10" i="1"/>
  <c r="BJ10" i="1"/>
  <c r="BH10" i="1"/>
  <c r="BG10" i="1"/>
  <c r="BF10" i="1"/>
  <c r="BM9" i="1"/>
  <c r="BL9" i="1"/>
  <c r="BK9" i="1"/>
  <c r="BJ9" i="1"/>
  <c r="BH9" i="1"/>
  <c r="BG9" i="1"/>
  <c r="BF9" i="1"/>
  <c r="BI9" i="1" s="1"/>
  <c r="BM8" i="1"/>
  <c r="BL8" i="1"/>
  <c r="BK8" i="1"/>
  <c r="BJ8" i="1"/>
  <c r="BH8" i="1"/>
  <c r="BG8" i="1"/>
  <c r="BF8" i="1"/>
  <c r="BM7" i="1"/>
  <c r="BL7" i="1"/>
  <c r="BK7" i="1"/>
  <c r="BJ7" i="1"/>
  <c r="BH7" i="1"/>
  <c r="BG7" i="1"/>
  <c r="BF7" i="1"/>
  <c r="BM6" i="1"/>
  <c r="BL6" i="1"/>
  <c r="BK6" i="1"/>
  <c r="BJ6" i="1"/>
  <c r="BH6" i="1"/>
  <c r="BG6" i="1"/>
  <c r="BF6" i="1"/>
  <c r="BM5" i="1"/>
  <c r="BL5" i="1"/>
  <c r="BK5" i="1"/>
  <c r="BJ5" i="1"/>
  <c r="BH5" i="1"/>
  <c r="BG5" i="1"/>
  <c r="BF5" i="1"/>
  <c r="BI5" i="1" s="1"/>
  <c r="BM4" i="1"/>
  <c r="BL4" i="1"/>
  <c r="BK4" i="1"/>
  <c r="BJ4" i="1"/>
  <c r="BH4" i="1"/>
  <c r="BG4" i="1"/>
  <c r="BF4" i="1"/>
  <c r="BD38" i="1"/>
  <c r="BC38" i="1"/>
  <c r="BB38" i="1"/>
  <c r="BD37" i="1"/>
  <c r="BC37" i="1"/>
  <c r="BB37" i="1"/>
  <c r="BD36" i="1"/>
  <c r="BC36" i="1"/>
  <c r="BB36" i="1"/>
  <c r="BD35" i="1"/>
  <c r="BC35" i="1"/>
  <c r="BB35" i="1"/>
  <c r="BD34" i="1"/>
  <c r="BC34" i="1"/>
  <c r="BB34" i="1"/>
  <c r="BD33" i="1"/>
  <c r="BC33" i="1"/>
  <c r="BB33" i="1"/>
  <c r="BD32" i="1"/>
  <c r="BC32" i="1"/>
  <c r="BB32" i="1"/>
  <c r="BD31" i="1"/>
  <c r="BC31" i="1"/>
  <c r="BB31" i="1"/>
  <c r="BD30" i="1"/>
  <c r="BC30" i="1"/>
  <c r="BB30" i="1"/>
  <c r="BD29" i="1"/>
  <c r="BC29" i="1"/>
  <c r="BB29" i="1"/>
  <c r="BD28" i="1"/>
  <c r="BC28" i="1"/>
  <c r="BB28" i="1"/>
  <c r="BD27" i="1"/>
  <c r="BC27" i="1"/>
  <c r="BB27" i="1"/>
  <c r="BD26" i="1"/>
  <c r="BC26" i="1"/>
  <c r="BB26" i="1"/>
  <c r="BD25" i="1"/>
  <c r="BC25" i="1"/>
  <c r="BB25" i="1"/>
  <c r="BD24" i="1"/>
  <c r="BC24" i="1"/>
  <c r="BB24" i="1"/>
  <c r="BD23" i="1"/>
  <c r="BC23" i="1"/>
  <c r="BB23" i="1"/>
  <c r="BD22" i="1"/>
  <c r="BC22" i="1"/>
  <c r="BB22" i="1"/>
  <c r="BD21" i="1"/>
  <c r="BC21" i="1"/>
  <c r="BB21" i="1"/>
  <c r="BD20" i="1"/>
  <c r="BC20" i="1"/>
  <c r="BB20" i="1"/>
  <c r="BD19" i="1"/>
  <c r="BC19" i="1"/>
  <c r="BB19" i="1"/>
  <c r="BD18" i="1"/>
  <c r="BC18" i="1"/>
  <c r="BB18" i="1"/>
  <c r="BD17" i="1"/>
  <c r="BC17" i="1"/>
  <c r="BB17" i="1"/>
  <c r="BD16" i="1"/>
  <c r="BC16" i="1"/>
  <c r="BB16" i="1"/>
  <c r="BD15" i="1"/>
  <c r="BC15" i="1"/>
  <c r="BB15" i="1"/>
  <c r="BD14" i="1"/>
  <c r="BC14" i="1"/>
  <c r="BB14" i="1"/>
  <c r="BD13" i="1"/>
  <c r="BC13" i="1"/>
  <c r="BB13" i="1"/>
  <c r="BD12" i="1"/>
  <c r="BC12" i="1"/>
  <c r="BB12" i="1"/>
  <c r="BD11" i="1"/>
  <c r="BC11" i="1"/>
  <c r="BB11" i="1"/>
  <c r="BD10" i="1"/>
  <c r="BC10" i="1"/>
  <c r="BB10" i="1"/>
  <c r="BD9" i="1"/>
  <c r="BC9" i="1"/>
  <c r="BB9" i="1"/>
  <c r="BD8" i="1"/>
  <c r="BC8" i="1"/>
  <c r="BB8" i="1"/>
  <c r="BD7" i="1"/>
  <c r="BC7" i="1"/>
  <c r="BB7" i="1"/>
  <c r="BD6" i="1"/>
  <c r="BC6" i="1"/>
  <c r="BB6" i="1"/>
  <c r="BD5" i="1"/>
  <c r="BC5" i="1"/>
  <c r="BB5" i="1"/>
  <c r="BD4" i="1"/>
  <c r="BC4" i="1"/>
  <c r="BB4" i="1"/>
  <c r="BI7" i="1" l="1"/>
  <c r="BI11" i="1"/>
  <c r="BI15" i="1"/>
  <c r="BI19" i="1"/>
  <c r="BI23" i="1"/>
  <c r="BI27" i="1"/>
  <c r="BI31" i="1"/>
  <c r="BI35" i="1"/>
  <c r="BI6" i="1"/>
  <c r="BI10" i="1"/>
  <c r="BI14" i="1"/>
  <c r="BI18" i="1"/>
  <c r="BI22" i="1"/>
  <c r="BI26" i="1"/>
  <c r="BI30" i="1"/>
  <c r="BI34" i="1"/>
  <c r="BI38" i="1"/>
  <c r="BI8" i="1"/>
  <c r="H41" i="3"/>
  <c r="G41" i="3"/>
  <c r="F41" i="3"/>
  <c r="E41" i="3"/>
  <c r="D41" i="3"/>
  <c r="C41" i="3"/>
  <c r="G43" i="2"/>
  <c r="F43" i="2"/>
  <c r="E43" i="2"/>
  <c r="D43" i="2"/>
  <c r="C43" i="2"/>
  <c r="BI4" i="1" l="1"/>
  <c r="BE29" i="1"/>
  <c r="BE37" i="1"/>
  <c r="BE11" i="1"/>
  <c r="BE19" i="1"/>
  <c r="BE6" i="1"/>
  <c r="BE14" i="1"/>
  <c r="BE22" i="1"/>
  <c r="BE32" i="1"/>
  <c r="BE9" i="1"/>
  <c r="BE17" i="1"/>
  <c r="BE5" i="1"/>
  <c r="BE13" i="1"/>
  <c r="BE21" i="1"/>
  <c r="BE31" i="1"/>
  <c r="BE8" i="1"/>
  <c r="BE16" i="1"/>
  <c r="BE25" i="1"/>
  <c r="BE34" i="1"/>
  <c r="BE26" i="1"/>
  <c r="BE35" i="1"/>
  <c r="BE7" i="1"/>
  <c r="BE15" i="1"/>
  <c r="BE23" i="1"/>
  <c r="BE4" i="1"/>
  <c r="BE10" i="1"/>
  <c r="BE12" i="1"/>
  <c r="BE18" i="1"/>
  <c r="BE20" i="1"/>
  <c r="BE27" i="1"/>
  <c r="BE30" i="1"/>
  <c r="BE33" i="1"/>
  <c r="BE36" i="1"/>
  <c r="BE38" i="1"/>
  <c r="BA39" i="1"/>
</calcChain>
</file>

<file path=xl/sharedStrings.xml><?xml version="1.0" encoding="utf-8"?>
<sst xmlns="http://schemas.openxmlformats.org/spreadsheetml/2006/main" count="344" uniqueCount="196">
  <si>
    <t>№ п/п</t>
  </si>
  <si>
    <t>2011 г.</t>
  </si>
  <si>
    <t>2012 г.</t>
  </si>
  <si>
    <t>2013 г.</t>
  </si>
  <si>
    <t>I</t>
  </si>
  <si>
    <t>II</t>
  </si>
  <si>
    <t>III</t>
  </si>
  <si>
    <t>IV</t>
  </si>
  <si>
    <t>+</t>
  </si>
  <si>
    <t>Башкортостан Республика</t>
  </si>
  <si>
    <t>Белгородская область</t>
  </si>
  <si>
    <t>Калмыкия  Республика</t>
  </si>
  <si>
    <t>Красноярский край</t>
  </si>
  <si>
    <t xml:space="preserve">Краснодарский край </t>
  </si>
  <si>
    <t xml:space="preserve">Марий Эл Республика </t>
  </si>
  <si>
    <t xml:space="preserve">Москва </t>
  </si>
  <si>
    <t>Мурманская область</t>
  </si>
  <si>
    <t xml:space="preserve">Нижегородская область </t>
  </si>
  <si>
    <t>Пермский край</t>
  </si>
  <si>
    <t>Ростовская область</t>
  </si>
  <si>
    <t>Саратовская область</t>
  </si>
  <si>
    <t>Тыва Республика</t>
  </si>
  <si>
    <t xml:space="preserve">Челябинская область </t>
  </si>
  <si>
    <t xml:space="preserve">Чувашская Республика </t>
  </si>
  <si>
    <t>ИТОГО:</t>
  </si>
  <si>
    <t>Итого от субъекта</t>
  </si>
  <si>
    <t>Субъект РФ</t>
  </si>
  <si>
    <t>Номинация 1 – «Деятельность кредитных союзов».</t>
  </si>
  <si>
    <t>2012г.</t>
  </si>
  <si>
    <t>Номинация 2 – «Пенсионное обеспечение и страхование членов Профсоюза».</t>
  </si>
  <si>
    <t>Номинация 3 – «Организация оздоровления и отдыха членов Профсоюза».</t>
  </si>
  <si>
    <t>2011г.</t>
  </si>
  <si>
    <t>Номинация 2 – «Пенсионное обеспечение членов Профсоюза».</t>
  </si>
  <si>
    <t>Номинация 3 – «Страхование членов Профсоюза»</t>
  </si>
  <si>
    <t>Номинация 4 – «Организация оздоровления и отдыха членов Профсоюза».</t>
  </si>
  <si>
    <t>2013г.</t>
  </si>
  <si>
    <t>Номинация 3 - "Другие формы работы"</t>
  </si>
  <si>
    <t>2009г.</t>
  </si>
  <si>
    <t>2014г.</t>
  </si>
  <si>
    <t xml:space="preserve">Номинация 1 -" Деятельность кредитных кооперативов" </t>
  </si>
  <si>
    <t>Номинация 2 - " Деятельность по пенсионному обеспечению членов Профсоюза "</t>
  </si>
  <si>
    <t>Номинация 3 - " Дополнительное медицинское страхование членов Профсоюза "</t>
  </si>
  <si>
    <t>Номинация 4 - " Организация оздоровления и отдыха членов Профсоюза и их семей "</t>
  </si>
  <si>
    <t>2014 г.</t>
  </si>
  <si>
    <t>2015г.</t>
  </si>
  <si>
    <t xml:space="preserve">Номинация 2 -"Деятельность кредитных потребительских кооперативов с численностью до 1500 пайщиков" </t>
  </si>
  <si>
    <t>Номинация 3 - " Деятельность по пенсионному обеспечению членов Профсоюза "</t>
  </si>
  <si>
    <t>Номинация 4 - " Добровольное медицинское страхование членов Профсоюза "</t>
  </si>
  <si>
    <t>Номинация 5 - " Организация оздоровления и отдыха членов Профсоюза и их семей "</t>
  </si>
  <si>
    <t>V</t>
  </si>
  <si>
    <t>Ставропольский край</t>
  </si>
  <si>
    <t>Тульская область</t>
  </si>
  <si>
    <t>Астраханская область</t>
  </si>
  <si>
    <t>Курганская область</t>
  </si>
  <si>
    <t>Алтайский край</t>
  </si>
  <si>
    <t>Номинация 6 - " Иные формы социальной поддержки членов Профсоюза"</t>
  </si>
  <si>
    <t>С-Петербург и Ленинградская область</t>
  </si>
  <si>
    <t>VI</t>
  </si>
  <si>
    <t>Воронежская область</t>
  </si>
  <si>
    <t>Пензенская область</t>
  </si>
  <si>
    <t>Номинация 3 - "Динамично развивающийся кредитный потребительский кооператив"</t>
  </si>
  <si>
    <t>Номинация 4 - " Деятельность по пенсионному обеспечению членов Профсоюза "</t>
  </si>
  <si>
    <t>Номинация 5 - " Добровольное медицинское страхование членов Профсоюза "</t>
  </si>
  <si>
    <t>Номинация 6 - " Организация оздоровления и отдыха членов Профсоюза и их семей "</t>
  </si>
  <si>
    <t>Номинация 7 - " Иные формы социальной поддержки членов Профсоюза"</t>
  </si>
  <si>
    <t>Курская область</t>
  </si>
  <si>
    <t>Московская область</t>
  </si>
  <si>
    <t>Забайкальский край</t>
  </si>
  <si>
    <t>Самарская область</t>
  </si>
  <si>
    <t>КПК</t>
  </si>
  <si>
    <t>пенс</t>
  </si>
  <si>
    <t>ДМС</t>
  </si>
  <si>
    <t>оздор</t>
  </si>
  <si>
    <t>соц. парт</t>
  </si>
  <si>
    <t>Татарстан республика</t>
  </si>
  <si>
    <t>Костромская область</t>
  </si>
  <si>
    <t>Брянская область</t>
  </si>
  <si>
    <t>2016 -2018 г.г.</t>
  </si>
  <si>
    <t>Крым Республика</t>
  </si>
  <si>
    <t>Омская область</t>
  </si>
  <si>
    <t>Иркутская область</t>
  </si>
  <si>
    <t>1 место</t>
  </si>
  <si>
    <t>2 место</t>
  </si>
  <si>
    <t>3 место</t>
  </si>
  <si>
    <t>Итого</t>
  </si>
  <si>
    <t>ВСЕГО</t>
  </si>
  <si>
    <t>Алтайская краевая организация</t>
  </si>
  <si>
    <t>Архангельская область</t>
  </si>
  <si>
    <t>Архангельская межрегиональная общественная организация</t>
  </si>
  <si>
    <t>Астраханская областная организация Профсоюза работников народного образования РФ</t>
  </si>
  <si>
    <t>Башкирская республиканская организация  Профсоюза работников народного образования и науки Российской Федерации</t>
  </si>
  <si>
    <t>Владимирская область</t>
  </si>
  <si>
    <t>Владимирская областная организация профсоюза работников народного образования и науки РФ</t>
  </si>
  <si>
    <t>Волгоградская область</t>
  </si>
  <si>
    <t>Волгоградская областная организация профсоюза работников народного образования и науки РФ</t>
  </si>
  <si>
    <t>Забайкальская краевая организация Профсоюза</t>
  </si>
  <si>
    <t>Ивановская область</t>
  </si>
  <si>
    <t xml:space="preserve">Ивановская областная организация Профсоюза </t>
  </si>
  <si>
    <t>работников народного образования и науки РФ</t>
  </si>
  <si>
    <t>Иркутская областная организация  Общероссийского профсоюза образования</t>
  </si>
  <si>
    <t>Калмыкия Республика</t>
  </si>
  <si>
    <t>Калмыцкая республиканская организация Общероссийского профсоюза образования</t>
  </si>
  <si>
    <t>Калужская область</t>
  </si>
  <si>
    <t>Калужская областная организация Профсоюза работников народного образования и науки РФ</t>
  </si>
  <si>
    <t>Кировская область</t>
  </si>
  <si>
    <t>Кировская областная организация Профсоюза</t>
  </si>
  <si>
    <t>Краснодарский край</t>
  </si>
  <si>
    <t>Краснодарская краевая территориальная организация Профсоюза работников народного образования и науки РФ</t>
  </si>
  <si>
    <t>Крымская республиканская организация Общероссийского Профсоюза образования</t>
  </si>
  <si>
    <t>Курганская областная организация профсоюза</t>
  </si>
  <si>
    <t>Курская областная организация Общероссийского Профсоюза образования</t>
  </si>
  <si>
    <t>Марий Эл Республика</t>
  </si>
  <si>
    <t>Марийская республиканская организация Профсоюза работников народного образования и науки Российской Федерации</t>
  </si>
  <si>
    <t>Москва</t>
  </si>
  <si>
    <t>Московская городская организация Профсоюза работников народного образования и науки Российской Федерации</t>
  </si>
  <si>
    <t>Московская областная организация Профсоюза работников народного образования и науки РФ</t>
  </si>
  <si>
    <t>Мурманская областная организация Профсоюза работников народного образования и науки РФ</t>
  </si>
  <si>
    <t>Нижегородская область</t>
  </si>
  <si>
    <t>Нижегородская областная организация  Профессионального  союза работников народного образования и науки РФ</t>
  </si>
  <si>
    <t>Омская областная организация Профсоюза работников народного образования и науки РФ</t>
  </si>
  <si>
    <t>Орловская область</t>
  </si>
  <si>
    <t>Орловская областная организация Профсоюза работников народного образования и науки РФ</t>
  </si>
  <si>
    <t>Пермская краевая территориальная организация профсоюза работников образования и науки РФ</t>
  </si>
  <si>
    <t>Псковская область</t>
  </si>
  <si>
    <t>Псковская областная организация профсоюза работников народного образования и науки РФ</t>
  </si>
  <si>
    <t>Ростовская областная организация  Профсоюза работников народного образований и науки РФ</t>
  </si>
  <si>
    <t>Самарская областная организация профсоюза работников народного образования и науки Российской Федерации</t>
  </si>
  <si>
    <t>Санкт-Петербург</t>
  </si>
  <si>
    <t>Территориальная организация профсоюза Санкт-Петербурга и Ленинградской области работников народного образования и науки РФ</t>
  </si>
  <si>
    <t>Саратовская областная организация «Общероссийского Профсоюза образования»</t>
  </si>
  <si>
    <t>Тамбовская область</t>
  </si>
  <si>
    <t>Тамбовская областная организация Профсоюза работников народного образования и науки РФ</t>
  </si>
  <si>
    <t>Татарстан Республика</t>
  </si>
  <si>
    <t>Татарский республиканский комитет профсоюза работников народного образования и науки</t>
  </si>
  <si>
    <t>Тульская областная организация Профессионального союза работников народного образования и науки РФ</t>
  </si>
  <si>
    <t>Чувашская Республика</t>
  </si>
  <si>
    <t>Чувашская республиканская организация Профсоюза</t>
  </si>
  <si>
    <t>Якутия Республика</t>
  </si>
  <si>
    <t>Якутский реском профсоюза</t>
  </si>
  <si>
    <t>Ярославская область</t>
  </si>
  <si>
    <t>Ярославская областная общественная организация Профсоюза работников народного образования и науки РФ</t>
  </si>
  <si>
    <t>Территория</t>
  </si>
  <si>
    <t>Организация</t>
  </si>
  <si>
    <t>Номинация/ всего участников</t>
  </si>
  <si>
    <t>Пенс</t>
  </si>
  <si>
    <t>Оздоровл</t>
  </si>
  <si>
    <t>Эффект</t>
  </si>
  <si>
    <t>Астраханская областная организация Профсоюза работников народного образования и науки Российской Федерации</t>
  </si>
  <si>
    <t>Брянская  областная организация Профсоюза работников народного образования и науки</t>
  </si>
  <si>
    <t>Вологодская область</t>
  </si>
  <si>
    <t>Вологодская областная организация профессионального союза работников народного образования и науки РФ</t>
  </si>
  <si>
    <t xml:space="preserve"> Воронежская областная  организация профсоюза работников народного образования и науки РФ </t>
  </si>
  <si>
    <t>Забайкальская организация Профсоюза работников народного образования и науки РФ</t>
  </si>
  <si>
    <t>Ивановская областная организация профессионального союза работников народного образования и науки РФ</t>
  </si>
  <si>
    <t>Костромская областная организаций профсоюза работников образования и науки</t>
  </si>
  <si>
    <t>Красноярская территориальная (краевая) организация Профсоюза работников народного образования и науки РФ</t>
  </si>
  <si>
    <t>Курганская областная организация Профсоюза</t>
  </si>
  <si>
    <t>Курская областная организация профсоюза работников народного образования и науки РФ</t>
  </si>
  <si>
    <t>Московская городская организация Профсоюза работников народного образования и науки РФ</t>
  </si>
  <si>
    <t>Нижегородская Областная организация Профессионального союза работников народного образования и науки РФ</t>
  </si>
  <si>
    <t>Новосибирская область</t>
  </si>
  <si>
    <t>Новосибирская областная общественная организация Профсоюза работников народного образования и науки РФ</t>
  </si>
  <si>
    <t>Орловская областная организация  Профсоюза работников народного образования и науки РФ</t>
  </si>
  <si>
    <t xml:space="preserve">Пензенская областная организация Профсоюза  работников народного образования и науки РФ </t>
  </si>
  <si>
    <t>Республика Башкирия</t>
  </si>
  <si>
    <t>Башкирская республиканская организация Профсоюза работников народного образования и науки РФ</t>
  </si>
  <si>
    <t>Республика Калмыкия</t>
  </si>
  <si>
    <t>Калмыцкая республиканская организация Профсоюза</t>
  </si>
  <si>
    <t>Республика Крым</t>
  </si>
  <si>
    <t>Республика Марий Эл</t>
  </si>
  <si>
    <t>Марийская республиканская организация Профсоюза</t>
  </si>
  <si>
    <t>Республика Саха (Якутия)</t>
  </si>
  <si>
    <t xml:space="preserve">САХА(ЯКУТСКИЙ) Республиканский комитет  профсоюза работников народного образования и науки РФ                                 </t>
  </si>
  <si>
    <t>Республика Татарстан</t>
  </si>
  <si>
    <t xml:space="preserve">Татарская республиканская профсоюзная организация работников народного образования и науки </t>
  </si>
  <si>
    <t>Республика Тыва</t>
  </si>
  <si>
    <t>Тывинская республиканская организация Общероссийского Профсоюза образования</t>
  </si>
  <si>
    <t>Ростовская областная  Профсоюза работников народного образования и науки</t>
  </si>
  <si>
    <t>Самарская областная организация профсоюза работ   работников  народного образования и науки РФ</t>
  </si>
  <si>
    <t>Санкт-Петербург и Ленинградская область</t>
  </si>
  <si>
    <t>Территориальная организация Санкт-Петербурга и Ленинградской области профсоюза работников народного образования и науки РФ</t>
  </si>
  <si>
    <t xml:space="preserve">Саратовская областная организация Профессионального союза работников народного образования и науки РФ </t>
  </si>
  <si>
    <t>Тульская областная организация  Профсоюза работников народного образования и науки РФ</t>
  </si>
  <si>
    <t>Ульяновская область</t>
  </si>
  <si>
    <t>Ульяновская областная территориальная организация профсоюза работников народного образования и науки Российской Федерации</t>
  </si>
  <si>
    <t>Челябинская область</t>
  </si>
  <si>
    <t>Челябинская областная организация Профсоюза</t>
  </si>
  <si>
    <t>Чеченская Республика</t>
  </si>
  <si>
    <t xml:space="preserve">Чеченская республиканская организация Общероссийского Профсоюза образования </t>
  </si>
  <si>
    <t>Чувашская республиканская организация Общероссийского Профсоюза образования</t>
  </si>
  <si>
    <t>Иные формы соц поддержки</t>
  </si>
  <si>
    <t>проф. инициативы</t>
  </si>
  <si>
    <t>VII</t>
  </si>
  <si>
    <t>Номинация 7 - " Профсоюзные инициативы в области социальной поддержки членов Профсоюза"</t>
  </si>
  <si>
    <t>Номинация 6 - " Эффективное партнерство в области социальной поддержки работников и обучающихся системы образования"</t>
  </si>
  <si>
    <t>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</si>
</sst>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5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5" fillId="4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top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vertical="top"/>
    </xf>
    <xf numFmtId="0" fontId="0" fillId="0" borderId="12" xfId="0" applyBorder="1"/>
    <xf numFmtId="0" fontId="0" fillId="0" borderId="7" xfId="0" applyBorder="1"/>
    <xf numFmtId="0" fontId="0" fillId="0" borderId="8" xfId="0" applyBorder="1"/>
    <xf numFmtId="0" fontId="0" fillId="0" borderId="38" xfId="0" applyBorder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6"/>
  <sheetViews>
    <sheetView tabSelected="1" zoomScale="80" zoomScaleNormal="80" workbookViewId="0">
      <pane xSplit="2" ySplit="3" topLeftCell="K4" activePane="bottomRight" state="frozenSplit"/>
      <selection activeCell="BC4" sqref="BC4"/>
      <selection pane="topRight" activeCell="BC4" sqref="BC4"/>
      <selection pane="bottomLeft" activeCell="BC4" sqref="BC4"/>
      <selection pane="bottomRight" activeCell="BB2" sqref="BB2:BE2"/>
    </sheetView>
  </sheetViews>
  <sheetFormatPr defaultRowHeight="15" outlineLevelCol="1" x14ac:dyDescent="0.25"/>
  <cols>
    <col min="1" max="1" width="10.5703125" customWidth="1"/>
    <col min="2" max="2" width="23.28515625" customWidth="1"/>
    <col min="3" max="4" width="5.42578125" customWidth="1" outlineLevel="1"/>
    <col min="5" max="5" width="6.28515625" customWidth="1" outlineLevel="1"/>
    <col min="6" max="6" width="6.42578125" customWidth="1" outlineLevel="1"/>
    <col min="7" max="7" width="5.42578125" customWidth="1" outlineLevel="1"/>
    <col min="8" max="8" width="6.85546875" customWidth="1" outlineLevel="1"/>
    <col min="9" max="9" width="4.85546875" customWidth="1" outlineLevel="1"/>
    <col min="10" max="10" width="7.28515625" customWidth="1" outlineLevel="1"/>
    <col min="11" max="11" width="5.42578125" customWidth="1" outlineLevel="1"/>
    <col min="12" max="12" width="5.140625" customWidth="1" outlineLevel="1"/>
    <col min="13" max="13" width="5.85546875" customWidth="1" outlineLevel="1"/>
    <col min="14" max="18" width="5.7109375" customWidth="1" outlineLevel="1"/>
    <col min="19" max="19" width="5.7109375" customWidth="1" outlineLevel="1" collapsed="1"/>
    <col min="20" max="21" width="5.7109375" customWidth="1" outlineLevel="1"/>
    <col min="22" max="22" width="6.42578125" customWidth="1" outlineLevel="1"/>
    <col min="23" max="23" width="6.7109375" customWidth="1" outlineLevel="1"/>
    <col min="24" max="24" width="5.7109375" customWidth="1" outlineLevel="1"/>
    <col min="25" max="25" width="5.7109375" customWidth="1" outlineLevel="1" collapsed="1"/>
    <col min="26" max="28" width="5.7109375" customWidth="1" outlineLevel="1"/>
    <col min="29" max="30" width="6.7109375" customWidth="1" outlineLevel="1"/>
    <col min="31" max="31" width="5.7109375" customWidth="1" outlineLevel="1"/>
    <col min="32" max="32" width="5.7109375" customWidth="1" outlineLevel="1" collapsed="1"/>
    <col min="33" max="35" width="5.7109375" customWidth="1" outlineLevel="1"/>
    <col min="36" max="37" width="6.7109375" customWidth="1" outlineLevel="1"/>
    <col min="38" max="38" width="5.7109375" customWidth="1" outlineLevel="1"/>
    <col min="39" max="39" width="5.7109375" customWidth="1" outlineLevel="1" collapsed="1"/>
    <col min="40" max="42" width="5.7109375" customWidth="1" outlineLevel="1"/>
    <col min="43" max="44" width="6.7109375" customWidth="1" outlineLevel="1"/>
    <col min="45" max="45" width="5.7109375" customWidth="1" outlineLevel="1"/>
    <col min="46" max="48" width="5.7109375" customWidth="1"/>
    <col min="49" max="50" width="6.7109375" customWidth="1"/>
    <col min="51" max="51" width="5.7109375" customWidth="1"/>
    <col min="52" max="52" width="8" customWidth="1"/>
    <col min="53" max="53" width="11.7109375" customWidth="1"/>
  </cols>
  <sheetData>
    <row r="1" spans="1:65" ht="32.25" thickBot="1" x14ac:dyDescent="0.3">
      <c r="A1" s="22" t="s">
        <v>0</v>
      </c>
      <c r="B1" s="23" t="s">
        <v>26</v>
      </c>
      <c r="C1" s="78">
        <v>2009</v>
      </c>
      <c r="D1" s="79"/>
      <c r="E1" s="78" t="s">
        <v>1</v>
      </c>
      <c r="F1" s="80"/>
      <c r="G1" s="80"/>
      <c r="H1" s="78" t="s">
        <v>2</v>
      </c>
      <c r="I1" s="80"/>
      <c r="J1" s="80"/>
      <c r="K1" s="81" t="s">
        <v>3</v>
      </c>
      <c r="L1" s="76"/>
      <c r="M1" s="76"/>
      <c r="N1" s="82"/>
      <c r="O1" s="72" t="s">
        <v>43</v>
      </c>
      <c r="P1" s="73"/>
      <c r="Q1" s="73"/>
      <c r="R1" s="75"/>
      <c r="S1" s="72">
        <v>2015</v>
      </c>
      <c r="T1" s="73"/>
      <c r="U1" s="73"/>
      <c r="V1" s="74"/>
      <c r="W1" s="74"/>
      <c r="X1" s="75"/>
      <c r="Y1" s="72">
        <v>2016</v>
      </c>
      <c r="Z1" s="73"/>
      <c r="AA1" s="73"/>
      <c r="AB1" s="73"/>
      <c r="AC1" s="74"/>
      <c r="AD1" s="74"/>
      <c r="AE1" s="75"/>
      <c r="AF1" s="72">
        <v>2017</v>
      </c>
      <c r="AG1" s="73"/>
      <c r="AH1" s="73"/>
      <c r="AI1" s="73"/>
      <c r="AJ1" s="74"/>
      <c r="AK1" s="74"/>
      <c r="AL1" s="75"/>
      <c r="AM1" s="72">
        <v>2018</v>
      </c>
      <c r="AN1" s="73"/>
      <c r="AO1" s="73"/>
      <c r="AP1" s="73"/>
      <c r="AQ1" s="74"/>
      <c r="AR1" s="74"/>
      <c r="AS1" s="75"/>
      <c r="AT1" s="86">
        <v>2019</v>
      </c>
      <c r="AU1" s="87"/>
      <c r="AV1" s="87"/>
      <c r="AW1" s="87"/>
      <c r="AX1" s="87"/>
      <c r="AY1" s="87"/>
      <c r="AZ1" s="87"/>
      <c r="BA1" s="41" t="s">
        <v>25</v>
      </c>
    </row>
    <row r="2" spans="1:65" ht="48" thickBot="1" x14ac:dyDescent="0.3">
      <c r="A2" s="36"/>
      <c r="B2" s="37"/>
      <c r="C2" s="36"/>
      <c r="D2" s="38"/>
      <c r="E2" s="38"/>
      <c r="F2" s="38"/>
      <c r="G2" s="38"/>
      <c r="H2" s="38"/>
      <c r="I2" s="38"/>
      <c r="J2" s="38"/>
      <c r="K2" s="40"/>
      <c r="L2" s="40"/>
      <c r="M2" s="40"/>
      <c r="N2" s="40"/>
      <c r="O2" s="48"/>
      <c r="P2" s="49"/>
      <c r="Q2" s="49"/>
      <c r="R2" s="50"/>
      <c r="S2" s="76" t="s">
        <v>69</v>
      </c>
      <c r="T2" s="77"/>
      <c r="U2" s="49" t="s">
        <v>70</v>
      </c>
      <c r="V2" s="50" t="s">
        <v>71</v>
      </c>
      <c r="W2" s="50" t="s">
        <v>72</v>
      </c>
      <c r="X2" s="50" t="s">
        <v>73</v>
      </c>
      <c r="Y2" s="76" t="s">
        <v>69</v>
      </c>
      <c r="Z2" s="76"/>
      <c r="AA2" s="77"/>
      <c r="AB2" s="49" t="s">
        <v>70</v>
      </c>
      <c r="AC2" s="50" t="s">
        <v>71</v>
      </c>
      <c r="AD2" s="50" t="s">
        <v>72</v>
      </c>
      <c r="AE2" s="50" t="s">
        <v>73</v>
      </c>
      <c r="AF2" s="76" t="s">
        <v>69</v>
      </c>
      <c r="AG2" s="76"/>
      <c r="AH2" s="77"/>
      <c r="AI2" s="49" t="s">
        <v>70</v>
      </c>
      <c r="AJ2" s="50" t="s">
        <v>71</v>
      </c>
      <c r="AK2" s="50" t="s">
        <v>72</v>
      </c>
      <c r="AL2" s="50" t="s">
        <v>73</v>
      </c>
      <c r="AM2" s="76" t="s">
        <v>69</v>
      </c>
      <c r="AN2" s="76"/>
      <c r="AO2" s="77"/>
      <c r="AP2" s="49" t="s">
        <v>70</v>
      </c>
      <c r="AQ2" s="50" t="s">
        <v>71</v>
      </c>
      <c r="AR2" s="50" t="s">
        <v>72</v>
      </c>
      <c r="AS2" s="50" t="s">
        <v>73</v>
      </c>
      <c r="AT2" s="76" t="s">
        <v>69</v>
      </c>
      <c r="AU2" s="76"/>
      <c r="AV2" s="49" t="s">
        <v>70</v>
      </c>
      <c r="AW2" s="50" t="s">
        <v>71</v>
      </c>
      <c r="AX2" s="50" t="s">
        <v>72</v>
      </c>
      <c r="AY2" s="50" t="s">
        <v>73</v>
      </c>
      <c r="AZ2" s="50" t="s">
        <v>191</v>
      </c>
      <c r="BA2" s="41"/>
      <c r="BB2" s="84" t="s">
        <v>85</v>
      </c>
      <c r="BC2" s="85"/>
      <c r="BD2" s="85"/>
      <c r="BE2" s="85"/>
      <c r="BF2" s="83" t="s">
        <v>69</v>
      </c>
      <c r="BG2" s="83"/>
      <c r="BH2" s="83"/>
      <c r="BI2" s="83"/>
      <c r="BJ2" s="58"/>
      <c r="BK2" s="58"/>
      <c r="BL2" s="58"/>
      <c r="BM2" s="58"/>
    </row>
    <row r="3" spans="1:65" ht="16.5" thickBot="1" x14ac:dyDescent="0.3">
      <c r="A3" s="24"/>
      <c r="B3" s="25"/>
      <c r="C3" s="26" t="s">
        <v>4</v>
      </c>
      <c r="D3" s="27" t="s">
        <v>5</v>
      </c>
      <c r="E3" s="28" t="s">
        <v>4</v>
      </c>
      <c r="F3" s="28" t="s">
        <v>5</v>
      </c>
      <c r="G3" s="28" t="s">
        <v>6</v>
      </c>
      <c r="H3" s="29" t="s">
        <v>4</v>
      </c>
      <c r="I3" s="29" t="s">
        <v>5</v>
      </c>
      <c r="J3" s="29" t="s">
        <v>6</v>
      </c>
      <c r="K3" s="30" t="s">
        <v>4</v>
      </c>
      <c r="L3" s="30" t="s">
        <v>5</v>
      </c>
      <c r="M3" s="30" t="s">
        <v>6</v>
      </c>
      <c r="N3" s="31" t="s">
        <v>7</v>
      </c>
      <c r="O3" s="42" t="s">
        <v>4</v>
      </c>
      <c r="P3" s="42" t="s">
        <v>5</v>
      </c>
      <c r="Q3" s="42" t="s">
        <v>6</v>
      </c>
      <c r="R3" s="42" t="s">
        <v>7</v>
      </c>
      <c r="S3" s="42" t="s">
        <v>4</v>
      </c>
      <c r="T3" s="42" t="s">
        <v>5</v>
      </c>
      <c r="U3" s="42" t="s">
        <v>6</v>
      </c>
      <c r="V3" s="42" t="s">
        <v>7</v>
      </c>
      <c r="W3" s="42" t="s">
        <v>49</v>
      </c>
      <c r="X3" s="42" t="s">
        <v>57</v>
      </c>
      <c r="Y3" s="47" t="s">
        <v>4</v>
      </c>
      <c r="Z3" s="47" t="s">
        <v>5</v>
      </c>
      <c r="AA3" s="47" t="s">
        <v>6</v>
      </c>
      <c r="AB3" s="47" t="s">
        <v>7</v>
      </c>
      <c r="AC3" s="47" t="s">
        <v>49</v>
      </c>
      <c r="AD3" s="47" t="s">
        <v>57</v>
      </c>
      <c r="AE3" s="47" t="s">
        <v>57</v>
      </c>
      <c r="AF3" s="55" t="s">
        <v>4</v>
      </c>
      <c r="AG3" s="55" t="s">
        <v>5</v>
      </c>
      <c r="AH3" s="55" t="s">
        <v>6</v>
      </c>
      <c r="AI3" s="55" t="s">
        <v>7</v>
      </c>
      <c r="AJ3" s="55" t="s">
        <v>49</v>
      </c>
      <c r="AK3" s="55" t="s">
        <v>57</v>
      </c>
      <c r="AL3" s="55" t="s">
        <v>57</v>
      </c>
      <c r="AM3" s="47" t="s">
        <v>4</v>
      </c>
      <c r="AN3" s="47" t="s">
        <v>5</v>
      </c>
      <c r="AO3" s="47" t="s">
        <v>6</v>
      </c>
      <c r="AP3" s="47" t="s">
        <v>7</v>
      </c>
      <c r="AQ3" s="47" t="s">
        <v>49</v>
      </c>
      <c r="AR3" s="47" t="s">
        <v>57</v>
      </c>
      <c r="AS3" s="47" t="s">
        <v>57</v>
      </c>
      <c r="AT3" s="47" t="s">
        <v>4</v>
      </c>
      <c r="AU3" s="47" t="s">
        <v>5</v>
      </c>
      <c r="AV3" s="47" t="s">
        <v>6</v>
      </c>
      <c r="AW3" s="47" t="s">
        <v>7</v>
      </c>
      <c r="AX3" s="47" t="s">
        <v>49</v>
      </c>
      <c r="AY3" s="47" t="s">
        <v>57</v>
      </c>
      <c r="AZ3" s="47" t="s">
        <v>192</v>
      </c>
      <c r="BA3" s="7"/>
      <c r="BB3" s="56" t="s">
        <v>81</v>
      </c>
      <c r="BC3" s="56" t="s">
        <v>82</v>
      </c>
      <c r="BD3" s="56" t="s">
        <v>83</v>
      </c>
      <c r="BE3" s="56" t="s">
        <v>84</v>
      </c>
      <c r="BF3" s="56" t="s">
        <v>81</v>
      </c>
      <c r="BG3" s="56" t="s">
        <v>82</v>
      </c>
      <c r="BH3" s="56" t="s">
        <v>83</v>
      </c>
      <c r="BI3" s="56" t="s">
        <v>84</v>
      </c>
      <c r="BJ3" s="57" t="s">
        <v>70</v>
      </c>
      <c r="BK3" s="57" t="s">
        <v>71</v>
      </c>
      <c r="BL3" s="57" t="s">
        <v>72</v>
      </c>
      <c r="BM3" s="57" t="s">
        <v>73</v>
      </c>
    </row>
    <row r="4" spans="1:65" ht="15.75" x14ac:dyDescent="0.25">
      <c r="A4" s="20">
        <v>1</v>
      </c>
      <c r="B4" s="8" t="s">
        <v>52</v>
      </c>
      <c r="C4" s="2"/>
      <c r="D4" s="2"/>
      <c r="E4" s="3"/>
      <c r="F4" s="3"/>
      <c r="G4" s="3"/>
      <c r="H4" s="4"/>
      <c r="I4" s="4"/>
      <c r="J4" s="4"/>
      <c r="K4" s="5"/>
      <c r="L4" s="5"/>
      <c r="M4" s="5"/>
      <c r="N4" s="6"/>
      <c r="O4" s="39"/>
      <c r="P4" s="39"/>
      <c r="Q4" s="39"/>
      <c r="R4" s="39"/>
      <c r="S4" s="39"/>
      <c r="T4" s="39"/>
      <c r="U4" s="39">
        <v>2</v>
      </c>
      <c r="V4" s="39"/>
      <c r="W4" s="39"/>
      <c r="X4" s="39"/>
      <c r="Y4" s="44"/>
      <c r="Z4" s="44"/>
      <c r="AA4" s="44"/>
      <c r="AB4" s="44"/>
      <c r="AC4" s="44"/>
      <c r="AD4" s="44"/>
      <c r="AE4" s="44"/>
      <c r="AF4" s="52"/>
      <c r="AG4" s="52"/>
      <c r="AH4" s="52"/>
      <c r="AI4" s="52"/>
      <c r="AJ4" s="52"/>
      <c r="AK4" s="52"/>
      <c r="AL4" s="52"/>
      <c r="AM4" s="44"/>
      <c r="AN4" s="44"/>
      <c r="AO4" s="44"/>
      <c r="AP4" s="44"/>
      <c r="AQ4" s="44"/>
      <c r="AR4" s="44"/>
      <c r="AS4" s="44"/>
      <c r="AT4" s="69"/>
      <c r="AU4" s="69"/>
      <c r="AV4" s="69"/>
      <c r="AW4" s="69"/>
      <c r="AX4" s="69"/>
      <c r="AY4" s="69"/>
      <c r="AZ4" s="69"/>
      <c r="BA4" s="7"/>
      <c r="BB4" s="57">
        <f>SUMIF($S4:$AZ4,1)</f>
        <v>0</v>
      </c>
      <c r="BC4" s="57">
        <f>SUMIF($S4:$AZ4,2)/2</f>
        <v>1</v>
      </c>
      <c r="BD4" s="57">
        <f>SUMIF($S4:$AZ4,3)/3</f>
        <v>0</v>
      </c>
      <c r="BE4" s="57">
        <f>BB4*3+BC4*2+BD4</f>
        <v>2</v>
      </c>
      <c r="BF4" s="57">
        <f>SUMIF(S4:T4,1)+SUMIF(Y4:AA4,1)+SUMIF(AF4:AH4,1)+SUMIF(AM4:AO4,1)+SUMIF(AT4:AU4,1)</f>
        <v>0</v>
      </c>
      <c r="BG4" s="57">
        <f>SUMIF(S4:T4,2)+SUMIF(Y4:AA4,2)+SUMIF(AF4:AH4,2)+SUMIF(AM4:AO4,2)+SUMIF(AT4:AU4,2)</f>
        <v>0</v>
      </c>
      <c r="BH4" s="57">
        <f>SUMIF(S4:T4,3)+SUMIF(Y4:AA4,3)+SUMIF(AF4:AH4,3)+SUMIF(AM4:AO4,3)+SUMIF(AT4:AU4,3)</f>
        <v>0</v>
      </c>
      <c r="BI4" s="57">
        <f>BF4*3+BG4*2+BH4</f>
        <v>0</v>
      </c>
      <c r="BJ4" s="57">
        <f>SUM(IF(U4=3,1,IF(U4=1,3,IF(U4=2,2,0))))+SUM(IF(AB4=3,1,IF(AB4=1,3,IF(AB4=2,2,0))))+SUM(IF(AI4=1,3,IF(AI4=3,1,IF(AI4=2,2,0))))+SUM(IF(AP4=1,3,IF(AP4=3,1,IF(AP4=2,2,0))))+SUM(IF(AV4=1,3,IF(AV4=3,1,IF(AV4=2,2,0))))</f>
        <v>2</v>
      </c>
      <c r="BK4" s="57">
        <f>SUM(IF(V4=1,3,IF(V4=3,1,IF(V4=2,2,0))))+SUM(IF(AC4=1,3,IF(AC4=3,1,IF(AC4=2,2,0))))+SUM(IF(AJ4=3,1,IF(AJ4=1,3,IF(AJ4=2,2,0))))+SUM(IF(AQ4=3,1,IF(AQ4=1,3,IF(AQ4=2,2,0))))+SUM(IF(AW4=3,1,IF(AW4=1,3,IF(AW4=2,2,0))))</f>
        <v>0</v>
      </c>
      <c r="BL4" s="57">
        <f>SUM(IF(W4=3,1,IF(W4=1,3,IF(W4=2,2,0))))+SUM(IF(AD4=3,1,IF(AD4=1,3,IF(AD4=2,2,0))))+SUM(IF(AK4=3,1,IF(AK4=1,3,IF(AK4=2,2,0))))+SUM(IF(AR4=3,1,IF(AR4=1,3,IF(AR4=2,2,0))))+SUM(IF(AX4=3,1,IF(AX4=1,3,IF(AX4=2,2,0))))</f>
        <v>0</v>
      </c>
      <c r="BM4" s="57">
        <f>SUM(IF(X4=3,1,IF(X4=1,3,IF(X4=2,2,0))))+SUM(IF(AE4=3,1,IF(AE4=1,3,IF(AE4=2,2,0))))+SUM(IF(AL4=3,1,IF(AL4=1,3,IF(AL4=2,2,0))))+SUM(IF(AR4=3,1,IF(AR4=1,3,IF(AR4=2,2,0))))+SUM(IF(AY4=3,1,IF(AY4=1,3,IF(AY4=2,2,0))))+SUM(IF(AZ4=3,1,IF(AZ4=1,3,IF(AZ4=2,2,0))))</f>
        <v>0</v>
      </c>
    </row>
    <row r="5" spans="1:65" ht="15.75" x14ac:dyDescent="0.25">
      <c r="A5" s="20">
        <v>2</v>
      </c>
      <c r="B5" s="8" t="s">
        <v>54</v>
      </c>
      <c r="C5" s="2"/>
      <c r="D5" s="2"/>
      <c r="E5" s="3"/>
      <c r="F5" s="3"/>
      <c r="G5" s="3"/>
      <c r="H5" s="4"/>
      <c r="I5" s="4"/>
      <c r="J5" s="4"/>
      <c r="K5" s="5"/>
      <c r="L5" s="5"/>
      <c r="M5" s="5"/>
      <c r="N5" s="6"/>
      <c r="O5" s="39"/>
      <c r="P5" s="39"/>
      <c r="Q5" s="39"/>
      <c r="R5" s="39"/>
      <c r="S5" s="39"/>
      <c r="T5" s="39"/>
      <c r="U5" s="39">
        <v>3</v>
      </c>
      <c r="V5" s="39"/>
      <c r="W5" s="39"/>
      <c r="X5" s="39">
        <v>3</v>
      </c>
      <c r="Y5" s="44"/>
      <c r="Z5" s="44"/>
      <c r="AA5" s="44"/>
      <c r="AB5" s="44"/>
      <c r="AC5" s="44"/>
      <c r="AD5" s="44"/>
      <c r="AE5" s="44"/>
      <c r="AF5" s="52"/>
      <c r="AG5" s="52"/>
      <c r="AH5" s="52"/>
      <c r="AI5" s="52"/>
      <c r="AJ5" s="52"/>
      <c r="AK5" s="52"/>
      <c r="AL5" s="52"/>
      <c r="AM5" s="44"/>
      <c r="AN5" s="44"/>
      <c r="AO5" s="44">
        <v>3</v>
      </c>
      <c r="AP5" s="44"/>
      <c r="AQ5" s="44"/>
      <c r="AR5" s="44"/>
      <c r="AS5" s="44"/>
      <c r="AT5" s="69"/>
      <c r="AU5" s="69"/>
      <c r="AV5" s="69"/>
      <c r="AW5" s="69"/>
      <c r="AX5" s="69"/>
      <c r="AY5" s="69"/>
      <c r="AZ5" s="69"/>
      <c r="BA5" s="7"/>
      <c r="BB5" s="57">
        <f t="shared" ref="BB5:BB38" si="0">SUMIF($S5:$AZ5,1)</f>
        <v>0</v>
      </c>
      <c r="BC5" s="57">
        <f t="shared" ref="BC5:BC38" si="1">SUMIF($S5:$AZ5,2)/2</f>
        <v>0</v>
      </c>
      <c r="BD5" s="57">
        <f t="shared" ref="BD5:BD38" si="2">SUMIF($S5:$AZ5,3)/3</f>
        <v>3</v>
      </c>
      <c r="BE5" s="57">
        <f t="shared" ref="BE5:BE38" si="3">BB5*3+BC5*2+BD5</f>
        <v>3</v>
      </c>
      <c r="BF5" s="57">
        <f t="shared" ref="BF5:BF38" si="4">SUMIF(S5:T5,1)+SUMIF(Y5:AA5,1)+SUMIF(AF5:AH5,1)+SUMIF(AM5:AO5,1)+SUMIF(AT5:AU5,1)</f>
        <v>0</v>
      </c>
      <c r="BG5" s="57">
        <f t="shared" ref="BG5:BG38" si="5">SUMIF(S5:T5,2)+SUMIF(Y5:AA5,2)+SUMIF(AF5:AH5,2)+SUMIF(AM5:AO5,2)+SUMIF(AT5:AU5,2)</f>
        <v>0</v>
      </c>
      <c r="BH5" s="57">
        <f t="shared" ref="BH5:BH38" si="6">SUMIF(S5:T5,3)+SUMIF(Y5:AA5,3)+SUMIF(AF5:AH5,3)+SUMIF(AM5:AO5,3)+SUMIF(AT5:AU5,3)</f>
        <v>3</v>
      </c>
      <c r="BI5" s="57">
        <f t="shared" ref="BI5:BI38" si="7">BF5*3+BG5*2+BH5</f>
        <v>3</v>
      </c>
      <c r="BJ5" s="57">
        <f t="shared" ref="BJ5:BJ38" si="8">SUM(IF(U5=3,1,IF(U5=1,3,IF(U5=2,2,0))))+SUM(IF(AB5=3,1,IF(AB5=1,3,IF(AB5=2,2,0))))+SUM(IF(AI5=1,3,IF(AI5=3,1,IF(AI5=2,2,0))))+SUM(IF(AP5=1,3,IF(AP5=3,1,IF(AP5=2,2,0))))+SUM(IF(AV5=1,3,IF(AV5=3,1,IF(AV5=2,2,0))))</f>
        <v>1</v>
      </c>
      <c r="BK5" s="57">
        <f t="shared" ref="BK5:BK38" si="9">SUM(IF(V5=1,3,IF(V5=3,1,IF(V5=2,2,0))))+SUM(IF(AC5=1,3,IF(AC5=3,1,IF(AC5=2,2,0))))+SUM(IF(AJ5=3,1,IF(AJ5=1,3,IF(AJ5=2,2,0))))+SUM(IF(AQ5=3,1,IF(AQ5=1,3,IF(AQ5=2,2,0))))+SUM(IF(AW5=3,1,IF(AW5=1,3,IF(AW5=2,2,0))))</f>
        <v>0</v>
      </c>
      <c r="BL5" s="57">
        <f t="shared" ref="BL5:BL38" si="10">SUM(IF(W5=3,1,IF(W5=1,3,IF(W5=2,2,0))))+SUM(IF(AD5=3,1,IF(AD5=1,3,IF(AD5=2,2,0))))+SUM(IF(AK5=3,1,IF(AK5=1,3,IF(AK5=2,2,0))))+SUM(IF(AR5=3,1,IF(AR5=1,3,IF(AR5=2,2,0))))+SUM(IF(AX5=3,1,IF(AX5=1,3,IF(AX5=2,2,0))))</f>
        <v>0</v>
      </c>
      <c r="BM5" s="57">
        <f t="shared" ref="BM5:BM38" si="11">SUM(IF(X5=3,1,IF(X5=1,3,IF(X5=2,2,0))))+SUM(IF(AE5=3,1,IF(AE5=1,3,IF(AE5=2,2,0))))+SUM(IF(AL5=3,1,IF(AL5=1,3,IF(AL5=2,2,0))))+SUM(IF(AR5=3,1,IF(AR5=1,3,IF(AR5=2,2,0))))+SUM(IF(AY5=3,1,IF(AY5=1,3,IF(AY5=2,2,0))))+SUM(IF(AZ5=3,1,IF(AZ5=1,3,IF(AZ5=2,2,0))))</f>
        <v>1</v>
      </c>
    </row>
    <row r="6" spans="1:65" ht="31.5" x14ac:dyDescent="0.25">
      <c r="A6" s="20">
        <v>3</v>
      </c>
      <c r="B6" s="8" t="s">
        <v>9</v>
      </c>
      <c r="C6" s="2"/>
      <c r="D6" s="2"/>
      <c r="E6" s="3"/>
      <c r="F6" s="3">
        <v>2</v>
      </c>
      <c r="G6" s="3"/>
      <c r="H6" s="4">
        <v>3</v>
      </c>
      <c r="I6" s="4"/>
      <c r="J6" s="4">
        <v>3</v>
      </c>
      <c r="K6" s="5">
        <v>3</v>
      </c>
      <c r="L6" s="5"/>
      <c r="M6" s="5"/>
      <c r="N6" s="6">
        <v>2</v>
      </c>
      <c r="O6" s="39">
        <v>3</v>
      </c>
      <c r="P6" s="39"/>
      <c r="Q6" s="39"/>
      <c r="R6" s="39">
        <v>3</v>
      </c>
      <c r="S6" s="39">
        <v>3</v>
      </c>
      <c r="T6" s="39"/>
      <c r="U6" s="39"/>
      <c r="V6" s="39">
        <v>3</v>
      </c>
      <c r="W6" s="39">
        <v>3</v>
      </c>
      <c r="X6" s="39"/>
      <c r="Y6" s="44">
        <v>3</v>
      </c>
      <c r="Z6" s="44"/>
      <c r="AA6" s="44"/>
      <c r="AB6" s="44"/>
      <c r="AC6" s="44"/>
      <c r="AD6" s="44">
        <v>3</v>
      </c>
      <c r="AE6" s="44">
        <v>2</v>
      </c>
      <c r="AF6" s="52">
        <v>3</v>
      </c>
      <c r="AG6" s="52"/>
      <c r="AH6" s="52"/>
      <c r="AI6" s="52"/>
      <c r="AJ6" s="52"/>
      <c r="AK6" s="52"/>
      <c r="AL6" s="52"/>
      <c r="AM6" s="44">
        <v>1</v>
      </c>
      <c r="AN6" s="44"/>
      <c r="AO6" s="44"/>
      <c r="AP6" s="44"/>
      <c r="AQ6" s="44"/>
      <c r="AR6" s="44"/>
      <c r="AS6" s="44"/>
      <c r="AT6" s="69"/>
      <c r="AU6" s="69"/>
      <c r="AV6" s="69"/>
      <c r="AW6" s="69"/>
      <c r="AX6" s="69"/>
      <c r="AY6" s="69"/>
      <c r="AZ6" s="69"/>
      <c r="BA6" s="7">
        <v>7</v>
      </c>
      <c r="BB6" s="57">
        <f t="shared" si="0"/>
        <v>1</v>
      </c>
      <c r="BC6" s="57">
        <f t="shared" si="1"/>
        <v>1</v>
      </c>
      <c r="BD6" s="57">
        <f t="shared" si="2"/>
        <v>6</v>
      </c>
      <c r="BE6" s="57">
        <f t="shared" si="3"/>
        <v>11</v>
      </c>
      <c r="BF6" s="57">
        <f t="shared" si="4"/>
        <v>1</v>
      </c>
      <c r="BG6" s="57">
        <f t="shared" si="5"/>
        <v>0</v>
      </c>
      <c r="BH6" s="57">
        <f t="shared" si="6"/>
        <v>9</v>
      </c>
      <c r="BI6" s="57">
        <f t="shared" si="7"/>
        <v>12</v>
      </c>
      <c r="BJ6" s="57">
        <f t="shared" si="8"/>
        <v>0</v>
      </c>
      <c r="BK6" s="57">
        <f t="shared" si="9"/>
        <v>1</v>
      </c>
      <c r="BL6" s="57">
        <f t="shared" si="10"/>
        <v>2</v>
      </c>
      <c r="BM6" s="57">
        <f t="shared" si="11"/>
        <v>2</v>
      </c>
    </row>
    <row r="7" spans="1:65" ht="15.75" x14ac:dyDescent="0.25">
      <c r="A7" s="20">
        <v>4</v>
      </c>
      <c r="B7" s="8" t="s">
        <v>10</v>
      </c>
      <c r="C7" s="8"/>
      <c r="D7" s="8"/>
      <c r="E7" s="9"/>
      <c r="F7" s="9"/>
      <c r="G7" s="9"/>
      <c r="H7" s="10"/>
      <c r="I7" s="10"/>
      <c r="J7" s="10"/>
      <c r="K7" s="11"/>
      <c r="L7" s="11"/>
      <c r="M7" s="11"/>
      <c r="N7" s="12">
        <v>3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45"/>
      <c r="Z7" s="45"/>
      <c r="AA7" s="45"/>
      <c r="AB7" s="45"/>
      <c r="AC7" s="45"/>
      <c r="AD7" s="45"/>
      <c r="AE7" s="45"/>
      <c r="AF7" s="53"/>
      <c r="AG7" s="53"/>
      <c r="AH7" s="53"/>
      <c r="AI7" s="53"/>
      <c r="AJ7" s="53"/>
      <c r="AK7" s="53"/>
      <c r="AL7" s="53"/>
      <c r="AM7" s="45"/>
      <c r="AN7" s="45"/>
      <c r="AO7" s="45"/>
      <c r="AP7" s="45"/>
      <c r="AQ7" s="45"/>
      <c r="AR7" s="45"/>
      <c r="AS7" s="45"/>
      <c r="AT7" s="70"/>
      <c r="AU7" s="70"/>
      <c r="AV7" s="70"/>
      <c r="AW7" s="70"/>
      <c r="AX7" s="70"/>
      <c r="AY7" s="70"/>
      <c r="AZ7" s="70"/>
      <c r="BA7" s="7">
        <v>1</v>
      </c>
      <c r="BB7" s="57">
        <f t="shared" si="0"/>
        <v>0</v>
      </c>
      <c r="BC7" s="57">
        <f t="shared" si="1"/>
        <v>0</v>
      </c>
      <c r="BD7" s="57">
        <f t="shared" si="2"/>
        <v>0</v>
      </c>
      <c r="BE7" s="57">
        <f t="shared" si="3"/>
        <v>0</v>
      </c>
      <c r="BF7" s="57">
        <f t="shared" si="4"/>
        <v>0</v>
      </c>
      <c r="BG7" s="57">
        <f t="shared" si="5"/>
        <v>0</v>
      </c>
      <c r="BH7" s="57">
        <f t="shared" si="6"/>
        <v>0</v>
      </c>
      <c r="BI7" s="57">
        <f t="shared" si="7"/>
        <v>0</v>
      </c>
      <c r="BJ7" s="57">
        <f t="shared" si="8"/>
        <v>0</v>
      </c>
      <c r="BK7" s="57">
        <f t="shared" si="9"/>
        <v>0</v>
      </c>
      <c r="BL7" s="57">
        <f t="shared" si="10"/>
        <v>0</v>
      </c>
      <c r="BM7" s="57">
        <f t="shared" si="11"/>
        <v>0</v>
      </c>
    </row>
    <row r="8" spans="1:65" ht="15.75" x14ac:dyDescent="0.25">
      <c r="A8" s="20"/>
      <c r="B8" s="8" t="s">
        <v>76</v>
      </c>
      <c r="C8" s="8"/>
      <c r="D8" s="8"/>
      <c r="E8" s="9"/>
      <c r="F8" s="9"/>
      <c r="G8" s="9"/>
      <c r="H8" s="10"/>
      <c r="I8" s="10"/>
      <c r="J8" s="10"/>
      <c r="K8" s="11"/>
      <c r="L8" s="11"/>
      <c r="M8" s="11"/>
      <c r="N8" s="12"/>
      <c r="O8" s="11"/>
      <c r="P8" s="11"/>
      <c r="Q8" s="11"/>
      <c r="R8" s="11"/>
      <c r="S8" s="11"/>
      <c r="T8" s="11"/>
      <c r="U8" s="11"/>
      <c r="V8" s="11"/>
      <c r="W8" s="11"/>
      <c r="X8" s="11"/>
      <c r="Y8" s="45"/>
      <c r="Z8" s="45"/>
      <c r="AA8" s="45"/>
      <c r="AB8" s="45"/>
      <c r="AC8" s="45"/>
      <c r="AD8" s="45"/>
      <c r="AE8" s="45"/>
      <c r="AF8" s="53"/>
      <c r="AG8" s="53"/>
      <c r="AH8" s="53"/>
      <c r="AI8" s="53"/>
      <c r="AJ8" s="53"/>
      <c r="AK8" s="53"/>
      <c r="AL8" s="53">
        <v>3</v>
      </c>
      <c r="AM8" s="45"/>
      <c r="AN8" s="45"/>
      <c r="AO8" s="45"/>
      <c r="AP8" s="45"/>
      <c r="AQ8" s="45"/>
      <c r="AR8" s="45"/>
      <c r="AS8" s="45"/>
      <c r="AT8" s="70"/>
      <c r="AU8" s="70"/>
      <c r="AV8" s="70"/>
      <c r="AW8" s="70"/>
      <c r="AX8" s="70"/>
      <c r="AY8" s="70"/>
      <c r="AZ8" s="70"/>
      <c r="BA8" s="7"/>
      <c r="BB8" s="57">
        <f t="shared" si="0"/>
        <v>0</v>
      </c>
      <c r="BC8" s="57">
        <f t="shared" si="1"/>
        <v>0</v>
      </c>
      <c r="BD8" s="57">
        <f t="shared" si="2"/>
        <v>1</v>
      </c>
      <c r="BE8" s="57">
        <f t="shared" si="3"/>
        <v>1</v>
      </c>
      <c r="BF8" s="57">
        <f t="shared" si="4"/>
        <v>0</v>
      </c>
      <c r="BG8" s="57">
        <f t="shared" si="5"/>
        <v>0</v>
      </c>
      <c r="BH8" s="57">
        <f t="shared" si="6"/>
        <v>0</v>
      </c>
      <c r="BI8" s="57">
        <f t="shared" si="7"/>
        <v>0</v>
      </c>
      <c r="BJ8" s="57">
        <f t="shared" si="8"/>
        <v>0</v>
      </c>
      <c r="BK8" s="57">
        <f t="shared" si="9"/>
        <v>0</v>
      </c>
      <c r="BL8" s="57">
        <f t="shared" si="10"/>
        <v>0</v>
      </c>
      <c r="BM8" s="57">
        <f t="shared" si="11"/>
        <v>1</v>
      </c>
    </row>
    <row r="9" spans="1:65" ht="15.75" x14ac:dyDescent="0.25">
      <c r="A9" s="20">
        <v>5</v>
      </c>
      <c r="B9" s="8" t="s">
        <v>58</v>
      </c>
      <c r="C9" s="8"/>
      <c r="D9" s="8"/>
      <c r="E9" s="9"/>
      <c r="F9" s="9"/>
      <c r="G9" s="9"/>
      <c r="H9" s="10"/>
      <c r="I9" s="10"/>
      <c r="J9" s="10"/>
      <c r="K9" s="11"/>
      <c r="L9" s="11"/>
      <c r="M9" s="11"/>
      <c r="N9" s="12"/>
      <c r="O9" s="11"/>
      <c r="P9" s="11"/>
      <c r="Q9" s="11"/>
      <c r="R9" s="11"/>
      <c r="S9" s="11"/>
      <c r="T9" s="11"/>
      <c r="U9" s="11"/>
      <c r="V9" s="11"/>
      <c r="W9" s="11"/>
      <c r="X9" s="11">
        <v>1</v>
      </c>
      <c r="Y9" s="45"/>
      <c r="Z9" s="45"/>
      <c r="AA9" s="45"/>
      <c r="AB9" s="45"/>
      <c r="AC9" s="45"/>
      <c r="AD9" s="45"/>
      <c r="AE9" s="45"/>
      <c r="AF9" s="53"/>
      <c r="AG9" s="53"/>
      <c r="AH9" s="53"/>
      <c r="AI9" s="53"/>
      <c r="AJ9" s="53"/>
      <c r="AK9" s="53"/>
      <c r="AL9" s="53"/>
      <c r="AM9" s="45"/>
      <c r="AN9" s="45"/>
      <c r="AO9" s="45"/>
      <c r="AP9" s="45"/>
      <c r="AQ9" s="45"/>
      <c r="AR9" s="45"/>
      <c r="AS9" s="45"/>
      <c r="AT9" s="70"/>
      <c r="AU9" s="70"/>
      <c r="AV9" s="70"/>
      <c r="AW9" s="70"/>
      <c r="AX9" s="70"/>
      <c r="AY9" s="70"/>
      <c r="AZ9" s="70"/>
      <c r="BA9" s="7"/>
      <c r="BB9" s="57">
        <f t="shared" si="0"/>
        <v>1</v>
      </c>
      <c r="BC9" s="57">
        <f t="shared" si="1"/>
        <v>0</v>
      </c>
      <c r="BD9" s="57">
        <f t="shared" si="2"/>
        <v>0</v>
      </c>
      <c r="BE9" s="57">
        <f t="shared" si="3"/>
        <v>3</v>
      </c>
      <c r="BF9" s="57">
        <f t="shared" si="4"/>
        <v>0</v>
      </c>
      <c r="BG9" s="57">
        <f t="shared" si="5"/>
        <v>0</v>
      </c>
      <c r="BH9" s="57">
        <f t="shared" si="6"/>
        <v>0</v>
      </c>
      <c r="BI9" s="57">
        <f t="shared" si="7"/>
        <v>0</v>
      </c>
      <c r="BJ9" s="57">
        <f t="shared" si="8"/>
        <v>0</v>
      </c>
      <c r="BK9" s="57">
        <f t="shared" si="9"/>
        <v>0</v>
      </c>
      <c r="BL9" s="57">
        <f t="shared" si="10"/>
        <v>0</v>
      </c>
      <c r="BM9" s="57">
        <f t="shared" si="11"/>
        <v>3</v>
      </c>
    </row>
    <row r="10" spans="1:65" ht="15.75" x14ac:dyDescent="0.25">
      <c r="A10" s="20">
        <v>6</v>
      </c>
      <c r="B10" s="8" t="s">
        <v>67</v>
      </c>
      <c r="C10" s="8"/>
      <c r="D10" s="8"/>
      <c r="E10" s="9"/>
      <c r="F10" s="9"/>
      <c r="G10" s="9"/>
      <c r="H10" s="10"/>
      <c r="I10" s="10"/>
      <c r="J10" s="10"/>
      <c r="K10" s="11"/>
      <c r="L10" s="11"/>
      <c r="M10" s="11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45"/>
      <c r="Z10" s="45"/>
      <c r="AA10" s="45">
        <v>3</v>
      </c>
      <c r="AB10" s="45"/>
      <c r="AC10" s="45"/>
      <c r="AD10" s="45"/>
      <c r="AE10" s="45"/>
      <c r="AF10" s="53"/>
      <c r="AG10" s="53"/>
      <c r="AH10" s="53">
        <v>3</v>
      </c>
      <c r="AI10" s="53"/>
      <c r="AJ10" s="53"/>
      <c r="AK10" s="53"/>
      <c r="AL10" s="53"/>
      <c r="AM10" s="45"/>
      <c r="AN10" s="45"/>
      <c r="AO10" s="45"/>
      <c r="AP10" s="45"/>
      <c r="AQ10" s="45"/>
      <c r="AR10" s="45"/>
      <c r="AS10" s="45"/>
      <c r="AT10" s="70"/>
      <c r="AU10" s="70"/>
      <c r="AV10" s="70"/>
      <c r="AW10" s="70"/>
      <c r="AX10" s="70"/>
      <c r="AY10" s="70"/>
      <c r="AZ10" s="70"/>
      <c r="BA10" s="7"/>
      <c r="BB10" s="57">
        <f t="shared" si="0"/>
        <v>0</v>
      </c>
      <c r="BC10" s="57">
        <f t="shared" si="1"/>
        <v>0</v>
      </c>
      <c r="BD10" s="57">
        <f t="shared" si="2"/>
        <v>2</v>
      </c>
      <c r="BE10" s="57">
        <f t="shared" si="3"/>
        <v>2</v>
      </c>
      <c r="BF10" s="57">
        <f t="shared" si="4"/>
        <v>0</v>
      </c>
      <c r="BG10" s="57">
        <f t="shared" si="5"/>
        <v>0</v>
      </c>
      <c r="BH10" s="57">
        <f t="shared" si="6"/>
        <v>6</v>
      </c>
      <c r="BI10" s="57">
        <f t="shared" si="7"/>
        <v>6</v>
      </c>
      <c r="BJ10" s="57">
        <f t="shared" si="8"/>
        <v>0</v>
      </c>
      <c r="BK10" s="57">
        <f t="shared" si="9"/>
        <v>0</v>
      </c>
      <c r="BL10" s="57">
        <f t="shared" si="10"/>
        <v>0</v>
      </c>
      <c r="BM10" s="57">
        <f t="shared" si="11"/>
        <v>0</v>
      </c>
    </row>
    <row r="11" spans="1:65" ht="15.75" x14ac:dyDescent="0.25">
      <c r="A11" s="20"/>
      <c r="B11" s="8" t="s">
        <v>80</v>
      </c>
      <c r="C11" s="8"/>
      <c r="D11" s="8"/>
      <c r="E11" s="9"/>
      <c r="F11" s="9"/>
      <c r="G11" s="9"/>
      <c r="H11" s="10"/>
      <c r="I11" s="10"/>
      <c r="J11" s="10"/>
      <c r="K11" s="11"/>
      <c r="L11" s="11"/>
      <c r="M11" s="11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45"/>
      <c r="Z11" s="45"/>
      <c r="AA11" s="45"/>
      <c r="AB11" s="45"/>
      <c r="AC11" s="45"/>
      <c r="AD11" s="45"/>
      <c r="AE11" s="45"/>
      <c r="AF11" s="53"/>
      <c r="AG11" s="53"/>
      <c r="AH11" s="53"/>
      <c r="AI11" s="53"/>
      <c r="AJ11" s="53"/>
      <c r="AK11" s="53"/>
      <c r="AL11" s="53"/>
      <c r="AM11" s="45"/>
      <c r="AN11" s="45"/>
      <c r="AO11" s="45"/>
      <c r="AP11" s="45"/>
      <c r="AQ11" s="45"/>
      <c r="AR11" s="45"/>
      <c r="AS11" s="45"/>
      <c r="AT11" s="70"/>
      <c r="AU11" s="70"/>
      <c r="AV11" s="70"/>
      <c r="AW11" s="70"/>
      <c r="AX11" s="70"/>
      <c r="AY11" s="70"/>
      <c r="AZ11" s="70"/>
      <c r="BA11" s="7"/>
      <c r="BB11" s="57">
        <f t="shared" si="0"/>
        <v>0</v>
      </c>
      <c r="BC11" s="57">
        <f t="shared" si="1"/>
        <v>0</v>
      </c>
      <c r="BD11" s="57">
        <f t="shared" si="2"/>
        <v>0</v>
      </c>
      <c r="BE11" s="57">
        <f t="shared" si="3"/>
        <v>0</v>
      </c>
      <c r="BF11" s="57">
        <f t="shared" si="4"/>
        <v>0</v>
      </c>
      <c r="BG11" s="57">
        <f t="shared" si="5"/>
        <v>0</v>
      </c>
      <c r="BH11" s="57">
        <f t="shared" si="6"/>
        <v>0</v>
      </c>
      <c r="BI11" s="57">
        <f t="shared" si="7"/>
        <v>0</v>
      </c>
      <c r="BJ11" s="57">
        <f t="shared" si="8"/>
        <v>0</v>
      </c>
      <c r="BK11" s="57">
        <f t="shared" si="9"/>
        <v>0</v>
      </c>
      <c r="BL11" s="57">
        <f t="shared" si="10"/>
        <v>0</v>
      </c>
      <c r="BM11" s="57">
        <f t="shared" si="11"/>
        <v>0</v>
      </c>
    </row>
    <row r="12" spans="1:65" ht="31.5" x14ac:dyDescent="0.25">
      <c r="A12" s="20">
        <v>7</v>
      </c>
      <c r="B12" s="8" t="s">
        <v>11</v>
      </c>
      <c r="C12" s="8"/>
      <c r="D12" s="8"/>
      <c r="E12" s="9">
        <v>2</v>
      </c>
      <c r="F12" s="9"/>
      <c r="G12" s="9"/>
      <c r="H12" s="10"/>
      <c r="I12" s="10"/>
      <c r="J12" s="10"/>
      <c r="K12" s="11"/>
      <c r="L12" s="11"/>
      <c r="M12" s="11"/>
      <c r="N12" s="12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45"/>
      <c r="Z12" s="45"/>
      <c r="AA12" s="45"/>
      <c r="AB12" s="45"/>
      <c r="AC12" s="45"/>
      <c r="AD12" s="45"/>
      <c r="AE12" s="45"/>
      <c r="AF12" s="53"/>
      <c r="AG12" s="53"/>
      <c r="AH12" s="53"/>
      <c r="AI12" s="53"/>
      <c r="AJ12" s="53"/>
      <c r="AK12" s="53"/>
      <c r="AL12" s="53"/>
      <c r="AM12" s="45"/>
      <c r="AN12" s="45">
        <v>3</v>
      </c>
      <c r="AO12" s="45"/>
      <c r="AP12" s="45"/>
      <c r="AQ12" s="45"/>
      <c r="AR12" s="45"/>
      <c r="AS12" s="45"/>
      <c r="AT12" s="70"/>
      <c r="AU12" s="70"/>
      <c r="AV12" s="70"/>
      <c r="AW12" s="70"/>
      <c r="AX12" s="70"/>
      <c r="AY12" s="70"/>
      <c r="AZ12" s="70">
        <v>2</v>
      </c>
      <c r="BA12" s="7">
        <v>1</v>
      </c>
      <c r="BB12" s="57">
        <f t="shared" si="0"/>
        <v>0</v>
      </c>
      <c r="BC12" s="57">
        <f t="shared" si="1"/>
        <v>1</v>
      </c>
      <c r="BD12" s="57">
        <f t="shared" si="2"/>
        <v>1</v>
      </c>
      <c r="BE12" s="57">
        <f t="shared" si="3"/>
        <v>3</v>
      </c>
      <c r="BF12" s="57">
        <f t="shared" si="4"/>
        <v>0</v>
      </c>
      <c r="BG12" s="57">
        <f t="shared" si="5"/>
        <v>0</v>
      </c>
      <c r="BH12" s="57">
        <f t="shared" si="6"/>
        <v>3</v>
      </c>
      <c r="BI12" s="57">
        <f t="shared" si="7"/>
        <v>3</v>
      </c>
      <c r="BJ12" s="57">
        <f t="shared" si="8"/>
        <v>0</v>
      </c>
      <c r="BK12" s="57">
        <f t="shared" si="9"/>
        <v>0</v>
      </c>
      <c r="BL12" s="57">
        <f t="shared" si="10"/>
        <v>0</v>
      </c>
      <c r="BM12" s="57">
        <f t="shared" si="11"/>
        <v>2</v>
      </c>
    </row>
    <row r="13" spans="1:65" ht="15.75" x14ac:dyDescent="0.25">
      <c r="A13" s="20">
        <v>8</v>
      </c>
      <c r="B13" s="8" t="s">
        <v>75</v>
      </c>
      <c r="C13" s="8"/>
      <c r="D13" s="8"/>
      <c r="E13" s="9"/>
      <c r="F13" s="9"/>
      <c r="G13" s="9"/>
      <c r="H13" s="10"/>
      <c r="I13" s="10"/>
      <c r="J13" s="10"/>
      <c r="K13" s="11"/>
      <c r="L13" s="11"/>
      <c r="M13" s="11"/>
      <c r="N13" s="12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45"/>
      <c r="Z13" s="45"/>
      <c r="AA13" s="45"/>
      <c r="AB13" s="45"/>
      <c r="AC13" s="45"/>
      <c r="AD13" s="45"/>
      <c r="AE13" s="45">
        <v>3</v>
      </c>
      <c r="AF13" s="53"/>
      <c r="AG13" s="53"/>
      <c r="AH13" s="53"/>
      <c r="AI13" s="53"/>
      <c r="AJ13" s="53"/>
      <c r="AK13" s="53"/>
      <c r="AL13" s="53"/>
      <c r="AM13" s="45"/>
      <c r="AN13" s="45"/>
      <c r="AO13" s="45"/>
      <c r="AP13" s="45"/>
      <c r="AQ13" s="45"/>
      <c r="AR13" s="45"/>
      <c r="AS13" s="45"/>
      <c r="AT13" s="70"/>
      <c r="AU13" s="70"/>
      <c r="AV13" s="70"/>
      <c r="AW13" s="70"/>
      <c r="AX13" s="70"/>
      <c r="AY13" s="70"/>
      <c r="AZ13" s="70"/>
      <c r="BA13" s="7"/>
      <c r="BB13" s="57">
        <f t="shared" si="0"/>
        <v>0</v>
      </c>
      <c r="BC13" s="57">
        <f t="shared" si="1"/>
        <v>0</v>
      </c>
      <c r="BD13" s="57">
        <f t="shared" si="2"/>
        <v>1</v>
      </c>
      <c r="BE13" s="57">
        <f t="shared" si="3"/>
        <v>1</v>
      </c>
      <c r="BF13" s="57">
        <f t="shared" si="4"/>
        <v>0</v>
      </c>
      <c r="BG13" s="57">
        <f t="shared" si="5"/>
        <v>0</v>
      </c>
      <c r="BH13" s="57">
        <f t="shared" si="6"/>
        <v>0</v>
      </c>
      <c r="BI13" s="57">
        <f t="shared" si="7"/>
        <v>0</v>
      </c>
      <c r="BJ13" s="57">
        <f t="shared" si="8"/>
        <v>0</v>
      </c>
      <c r="BK13" s="57">
        <f t="shared" si="9"/>
        <v>0</v>
      </c>
      <c r="BL13" s="57">
        <f t="shared" si="10"/>
        <v>0</v>
      </c>
      <c r="BM13" s="57">
        <f t="shared" si="11"/>
        <v>1</v>
      </c>
    </row>
    <row r="14" spans="1:65" ht="15.75" x14ac:dyDescent="0.25">
      <c r="A14" s="20">
        <v>9</v>
      </c>
      <c r="B14" s="8" t="s">
        <v>12</v>
      </c>
      <c r="C14" s="8"/>
      <c r="D14" s="8"/>
      <c r="E14" s="9"/>
      <c r="F14" s="9"/>
      <c r="G14" s="13">
        <v>3</v>
      </c>
      <c r="H14" s="10"/>
      <c r="I14" s="10">
        <v>2</v>
      </c>
      <c r="J14" s="10"/>
      <c r="K14" s="11"/>
      <c r="L14" s="11">
        <v>1</v>
      </c>
      <c r="M14" s="11">
        <v>1</v>
      </c>
      <c r="N14" s="12"/>
      <c r="O14" s="11"/>
      <c r="P14" s="11"/>
      <c r="Q14" s="11"/>
      <c r="R14" s="11"/>
      <c r="S14" s="11"/>
      <c r="T14" s="11"/>
      <c r="U14" s="11">
        <v>1</v>
      </c>
      <c r="V14" s="11"/>
      <c r="W14" s="11"/>
      <c r="X14" s="11"/>
      <c r="Y14" s="45"/>
      <c r="Z14" s="45"/>
      <c r="AA14" s="45"/>
      <c r="AB14" s="45">
        <v>3</v>
      </c>
      <c r="AC14" s="45"/>
      <c r="AD14" s="45"/>
      <c r="AE14" s="45"/>
      <c r="AF14" s="53"/>
      <c r="AG14" s="53">
        <v>3</v>
      </c>
      <c r="AH14" s="53"/>
      <c r="AI14" s="53">
        <v>1</v>
      </c>
      <c r="AJ14" s="53"/>
      <c r="AK14" s="53"/>
      <c r="AL14" s="53"/>
      <c r="AM14" s="45"/>
      <c r="AN14" s="45"/>
      <c r="AO14" s="45"/>
      <c r="AP14" s="45"/>
      <c r="AQ14" s="45"/>
      <c r="AR14" s="45"/>
      <c r="AS14" s="45"/>
      <c r="AT14" s="70"/>
      <c r="AU14" s="70"/>
      <c r="AV14" s="70"/>
      <c r="AW14" s="70"/>
      <c r="AX14" s="70"/>
      <c r="AY14" s="70"/>
      <c r="AZ14" s="70"/>
      <c r="BA14" s="7">
        <v>4</v>
      </c>
      <c r="BB14" s="57">
        <f t="shared" si="0"/>
        <v>2</v>
      </c>
      <c r="BC14" s="57">
        <f t="shared" si="1"/>
        <v>0</v>
      </c>
      <c r="BD14" s="57">
        <f t="shared" si="2"/>
        <v>2</v>
      </c>
      <c r="BE14" s="57">
        <f t="shared" si="3"/>
        <v>8</v>
      </c>
      <c r="BF14" s="57">
        <f t="shared" si="4"/>
        <v>0</v>
      </c>
      <c r="BG14" s="57">
        <f t="shared" si="5"/>
        <v>0</v>
      </c>
      <c r="BH14" s="57">
        <f t="shared" si="6"/>
        <v>3</v>
      </c>
      <c r="BI14" s="57">
        <f t="shared" si="7"/>
        <v>3</v>
      </c>
      <c r="BJ14" s="57">
        <f t="shared" si="8"/>
        <v>7</v>
      </c>
      <c r="BK14" s="57">
        <f t="shared" si="9"/>
        <v>0</v>
      </c>
      <c r="BL14" s="57">
        <f t="shared" si="10"/>
        <v>0</v>
      </c>
      <c r="BM14" s="57">
        <f t="shared" si="11"/>
        <v>0</v>
      </c>
    </row>
    <row r="15" spans="1:65" ht="15.75" x14ac:dyDescent="0.25">
      <c r="A15" s="20">
        <v>10</v>
      </c>
      <c r="B15" s="8" t="s">
        <v>13</v>
      </c>
      <c r="C15" s="8"/>
      <c r="D15" s="8">
        <v>2</v>
      </c>
      <c r="E15" s="9">
        <v>1</v>
      </c>
      <c r="F15" s="9">
        <v>1</v>
      </c>
      <c r="G15" s="13"/>
      <c r="H15" s="10">
        <v>2</v>
      </c>
      <c r="I15" s="10"/>
      <c r="J15" s="10"/>
      <c r="K15" s="11">
        <v>2</v>
      </c>
      <c r="L15" s="11"/>
      <c r="M15" s="11"/>
      <c r="N15" s="12">
        <v>1</v>
      </c>
      <c r="O15" s="11">
        <v>2</v>
      </c>
      <c r="P15" s="11"/>
      <c r="Q15" s="11"/>
      <c r="R15" s="11">
        <v>1</v>
      </c>
      <c r="S15" s="11">
        <v>2</v>
      </c>
      <c r="T15" s="11"/>
      <c r="U15" s="11"/>
      <c r="V15" s="11"/>
      <c r="W15" s="11"/>
      <c r="X15" s="11">
        <v>3</v>
      </c>
      <c r="Y15" s="45">
        <v>2</v>
      </c>
      <c r="Z15" s="45"/>
      <c r="AA15" s="45"/>
      <c r="AB15" s="45"/>
      <c r="AC15" s="45"/>
      <c r="AD15" s="45"/>
      <c r="AE15" s="45"/>
      <c r="AF15" s="53">
        <v>2</v>
      </c>
      <c r="AG15" s="53"/>
      <c r="AH15" s="53"/>
      <c r="AI15" s="53"/>
      <c r="AJ15" s="53"/>
      <c r="AK15" s="53">
        <v>1</v>
      </c>
      <c r="AL15" s="53">
        <v>2</v>
      </c>
      <c r="AM15" s="45">
        <v>2</v>
      </c>
      <c r="AN15" s="45"/>
      <c r="AO15" s="45"/>
      <c r="AP15" s="45"/>
      <c r="AQ15" s="45"/>
      <c r="AR15" s="45">
        <v>3</v>
      </c>
      <c r="AS15" s="45"/>
      <c r="AT15" s="70">
        <v>2</v>
      </c>
      <c r="AU15" s="70"/>
      <c r="AV15" s="70"/>
      <c r="AW15" s="70"/>
      <c r="AX15" s="70"/>
      <c r="AY15" s="70"/>
      <c r="AZ15" s="70"/>
      <c r="BA15" s="7">
        <v>8</v>
      </c>
      <c r="BB15" s="57">
        <f t="shared" si="0"/>
        <v>1</v>
      </c>
      <c r="BC15" s="57">
        <f t="shared" si="1"/>
        <v>6</v>
      </c>
      <c r="BD15" s="57">
        <f t="shared" si="2"/>
        <v>2</v>
      </c>
      <c r="BE15" s="57">
        <f t="shared" si="3"/>
        <v>17</v>
      </c>
      <c r="BF15" s="57">
        <f t="shared" si="4"/>
        <v>0</v>
      </c>
      <c r="BG15" s="57">
        <f t="shared" si="5"/>
        <v>10</v>
      </c>
      <c r="BH15" s="57">
        <f t="shared" si="6"/>
        <v>0</v>
      </c>
      <c r="BI15" s="57">
        <f t="shared" si="7"/>
        <v>20</v>
      </c>
      <c r="BJ15" s="57">
        <f t="shared" si="8"/>
        <v>0</v>
      </c>
      <c r="BK15" s="57">
        <f t="shared" si="9"/>
        <v>0</v>
      </c>
      <c r="BL15" s="57">
        <f t="shared" si="10"/>
        <v>4</v>
      </c>
      <c r="BM15" s="57">
        <f t="shared" si="11"/>
        <v>4</v>
      </c>
    </row>
    <row r="16" spans="1:65" ht="15.75" x14ac:dyDescent="0.25">
      <c r="A16" s="20">
        <v>11</v>
      </c>
      <c r="B16" s="8" t="s">
        <v>53</v>
      </c>
      <c r="C16" s="8"/>
      <c r="D16" s="8"/>
      <c r="E16" s="9"/>
      <c r="F16" s="9"/>
      <c r="G16" s="13"/>
      <c r="H16" s="10"/>
      <c r="I16" s="10"/>
      <c r="J16" s="10"/>
      <c r="K16" s="11"/>
      <c r="L16" s="11"/>
      <c r="M16" s="11"/>
      <c r="N16" s="12"/>
      <c r="O16" s="11"/>
      <c r="P16" s="11"/>
      <c r="Q16" s="11"/>
      <c r="R16" s="11"/>
      <c r="S16" s="11"/>
      <c r="T16" s="11"/>
      <c r="U16" s="11">
        <v>3</v>
      </c>
      <c r="V16" s="11"/>
      <c r="W16" s="11"/>
      <c r="X16" s="11"/>
      <c r="Y16" s="45"/>
      <c r="Z16" s="45"/>
      <c r="AA16" s="45"/>
      <c r="AB16" s="45"/>
      <c r="AC16" s="45"/>
      <c r="AD16" s="45"/>
      <c r="AE16" s="45"/>
      <c r="AF16" s="53"/>
      <c r="AG16" s="53"/>
      <c r="AH16" s="53"/>
      <c r="AI16" s="53"/>
      <c r="AJ16" s="53"/>
      <c r="AK16" s="53"/>
      <c r="AL16" s="53"/>
      <c r="AM16" s="45"/>
      <c r="AN16" s="45"/>
      <c r="AO16" s="45"/>
      <c r="AP16" s="45"/>
      <c r="AQ16" s="45"/>
      <c r="AR16" s="45"/>
      <c r="AS16" s="45"/>
      <c r="AT16" s="70"/>
      <c r="AU16" s="70"/>
      <c r="AV16" s="70"/>
      <c r="AW16" s="70"/>
      <c r="AX16" s="70"/>
      <c r="AY16" s="70"/>
      <c r="AZ16" s="70"/>
      <c r="BA16" s="7"/>
      <c r="BB16" s="57">
        <f t="shared" si="0"/>
        <v>0</v>
      </c>
      <c r="BC16" s="57">
        <f t="shared" si="1"/>
        <v>0</v>
      </c>
      <c r="BD16" s="57">
        <f t="shared" si="2"/>
        <v>1</v>
      </c>
      <c r="BE16" s="57">
        <f t="shared" si="3"/>
        <v>1</v>
      </c>
      <c r="BF16" s="57">
        <f t="shared" si="4"/>
        <v>0</v>
      </c>
      <c r="BG16" s="57">
        <f t="shared" si="5"/>
        <v>0</v>
      </c>
      <c r="BH16" s="57">
        <f t="shared" si="6"/>
        <v>0</v>
      </c>
      <c r="BI16" s="57">
        <f t="shared" si="7"/>
        <v>0</v>
      </c>
      <c r="BJ16" s="57">
        <f t="shared" si="8"/>
        <v>1</v>
      </c>
      <c r="BK16" s="57">
        <f t="shared" si="9"/>
        <v>0</v>
      </c>
      <c r="BL16" s="57">
        <f t="shared" si="10"/>
        <v>0</v>
      </c>
      <c r="BM16" s="57">
        <f t="shared" si="11"/>
        <v>0</v>
      </c>
    </row>
    <row r="17" spans="1:65" ht="15.75" x14ac:dyDescent="0.25">
      <c r="A17" s="20">
        <v>12</v>
      </c>
      <c r="B17" s="8" t="s">
        <v>65</v>
      </c>
      <c r="C17" s="8"/>
      <c r="D17" s="8"/>
      <c r="E17" s="9"/>
      <c r="F17" s="9"/>
      <c r="G17" s="13"/>
      <c r="H17" s="10"/>
      <c r="I17" s="10"/>
      <c r="J17" s="10"/>
      <c r="K17" s="11"/>
      <c r="L17" s="11"/>
      <c r="M17" s="11"/>
      <c r="N17" s="12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45"/>
      <c r="Z17" s="45">
        <v>3</v>
      </c>
      <c r="AA17" s="45"/>
      <c r="AB17" s="45"/>
      <c r="AC17" s="45"/>
      <c r="AD17" s="45"/>
      <c r="AE17" s="45"/>
      <c r="AF17" s="53"/>
      <c r="AG17" s="53"/>
      <c r="AH17" s="53"/>
      <c r="AI17" s="53"/>
      <c r="AJ17" s="53"/>
      <c r="AK17" s="53">
        <v>3</v>
      </c>
      <c r="AL17" s="53"/>
      <c r="AM17" s="45"/>
      <c r="AN17" s="45"/>
      <c r="AO17" s="45"/>
      <c r="AP17" s="45"/>
      <c r="AQ17" s="45"/>
      <c r="AR17" s="45"/>
      <c r="AS17" s="45"/>
      <c r="AT17" s="70"/>
      <c r="AU17" s="70"/>
      <c r="AV17" s="70"/>
      <c r="AW17" s="70"/>
      <c r="AX17" s="70">
        <v>2</v>
      </c>
      <c r="AY17" s="70"/>
      <c r="AZ17" s="70"/>
      <c r="BA17" s="7"/>
      <c r="BB17" s="57">
        <f t="shared" si="0"/>
        <v>0</v>
      </c>
      <c r="BC17" s="57">
        <f t="shared" si="1"/>
        <v>1</v>
      </c>
      <c r="BD17" s="57">
        <f t="shared" si="2"/>
        <v>2</v>
      </c>
      <c r="BE17" s="57">
        <f t="shared" si="3"/>
        <v>4</v>
      </c>
      <c r="BF17" s="57">
        <f t="shared" si="4"/>
        <v>0</v>
      </c>
      <c r="BG17" s="57">
        <f t="shared" si="5"/>
        <v>0</v>
      </c>
      <c r="BH17" s="57">
        <f t="shared" si="6"/>
        <v>3</v>
      </c>
      <c r="BI17" s="57">
        <f t="shared" si="7"/>
        <v>3</v>
      </c>
      <c r="BJ17" s="57">
        <f t="shared" si="8"/>
        <v>0</v>
      </c>
      <c r="BK17" s="57">
        <f t="shared" si="9"/>
        <v>0</v>
      </c>
      <c r="BL17" s="57">
        <f t="shared" si="10"/>
        <v>3</v>
      </c>
      <c r="BM17" s="57">
        <f t="shared" si="11"/>
        <v>0</v>
      </c>
    </row>
    <row r="18" spans="1:65" ht="15.75" x14ac:dyDescent="0.25">
      <c r="A18" s="20"/>
      <c r="B18" s="8" t="s">
        <v>78</v>
      </c>
      <c r="C18" s="8"/>
      <c r="D18" s="8"/>
      <c r="E18" s="9"/>
      <c r="F18" s="9"/>
      <c r="G18" s="13"/>
      <c r="H18" s="10"/>
      <c r="I18" s="10"/>
      <c r="J18" s="10"/>
      <c r="K18" s="11"/>
      <c r="L18" s="11"/>
      <c r="M18" s="11"/>
      <c r="N18" s="12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45"/>
      <c r="Z18" s="45"/>
      <c r="AA18" s="45"/>
      <c r="AB18" s="45"/>
      <c r="AC18" s="45"/>
      <c r="AD18" s="45"/>
      <c r="AE18" s="45"/>
      <c r="AF18" s="53"/>
      <c r="AG18" s="53"/>
      <c r="AH18" s="53"/>
      <c r="AI18" s="53"/>
      <c r="AJ18" s="53"/>
      <c r="AK18" s="53"/>
      <c r="AL18" s="53"/>
      <c r="AM18" s="45"/>
      <c r="AN18" s="45"/>
      <c r="AO18" s="45">
        <v>1</v>
      </c>
      <c r="AP18" s="45"/>
      <c r="AQ18" s="45"/>
      <c r="AR18" s="45"/>
      <c r="AS18" s="45"/>
      <c r="AT18" s="70"/>
      <c r="AU18" s="70"/>
      <c r="AV18" s="70"/>
      <c r="AW18" s="70"/>
      <c r="AX18" s="70"/>
      <c r="AY18" s="70"/>
      <c r="AZ18" s="70">
        <v>3</v>
      </c>
      <c r="BA18" s="7"/>
      <c r="BB18" s="57">
        <f t="shared" si="0"/>
        <v>1</v>
      </c>
      <c r="BC18" s="57">
        <f t="shared" si="1"/>
        <v>0</v>
      </c>
      <c r="BD18" s="57">
        <f t="shared" si="2"/>
        <v>1</v>
      </c>
      <c r="BE18" s="57">
        <f t="shared" si="3"/>
        <v>4</v>
      </c>
      <c r="BF18" s="57">
        <f t="shared" si="4"/>
        <v>1</v>
      </c>
      <c r="BG18" s="57">
        <f t="shared" si="5"/>
        <v>0</v>
      </c>
      <c r="BH18" s="57">
        <f t="shared" si="6"/>
        <v>0</v>
      </c>
      <c r="BI18" s="57">
        <f t="shared" si="7"/>
        <v>3</v>
      </c>
      <c r="BJ18" s="57">
        <f t="shared" si="8"/>
        <v>0</v>
      </c>
      <c r="BK18" s="57">
        <f t="shared" si="9"/>
        <v>0</v>
      </c>
      <c r="BL18" s="57">
        <f t="shared" si="10"/>
        <v>0</v>
      </c>
      <c r="BM18" s="57">
        <f t="shared" si="11"/>
        <v>1</v>
      </c>
    </row>
    <row r="19" spans="1:65" ht="15.75" x14ac:dyDescent="0.25">
      <c r="A19" s="20">
        <v>13</v>
      </c>
      <c r="B19" s="8" t="s">
        <v>14</v>
      </c>
      <c r="C19" s="8"/>
      <c r="D19" s="8">
        <v>3</v>
      </c>
      <c r="E19" s="9"/>
      <c r="F19" s="9"/>
      <c r="G19" s="13"/>
      <c r="H19" s="10"/>
      <c r="I19" s="10"/>
      <c r="J19" s="10">
        <v>2</v>
      </c>
      <c r="K19" s="11"/>
      <c r="L19" s="11"/>
      <c r="M19" s="11"/>
      <c r="N19" s="12"/>
      <c r="O19" s="11"/>
      <c r="P19" s="11"/>
      <c r="Q19" s="11">
        <v>3</v>
      </c>
      <c r="R19" s="11"/>
      <c r="S19" s="11"/>
      <c r="T19" s="11"/>
      <c r="U19" s="11"/>
      <c r="V19" s="11"/>
      <c r="W19" s="11"/>
      <c r="X19" s="11"/>
      <c r="Y19" s="45"/>
      <c r="Z19" s="45"/>
      <c r="AA19" s="45"/>
      <c r="AB19" s="45"/>
      <c r="AC19" s="45"/>
      <c r="AD19" s="45"/>
      <c r="AE19" s="45"/>
      <c r="AF19" s="53"/>
      <c r="AG19" s="53"/>
      <c r="AH19" s="53"/>
      <c r="AI19" s="53"/>
      <c r="AJ19" s="53"/>
      <c r="AK19" s="53"/>
      <c r="AL19" s="53"/>
      <c r="AM19" s="45"/>
      <c r="AN19" s="45"/>
      <c r="AO19" s="45"/>
      <c r="AP19" s="45"/>
      <c r="AQ19" s="45"/>
      <c r="AR19" s="45"/>
      <c r="AS19" s="45">
        <v>1</v>
      </c>
      <c r="AT19" s="70"/>
      <c r="AU19" s="70"/>
      <c r="AV19" s="70"/>
      <c r="AW19" s="70"/>
      <c r="AX19" s="70"/>
      <c r="AY19" s="70">
        <v>3</v>
      </c>
      <c r="AZ19" s="70"/>
      <c r="BA19" s="7">
        <v>3</v>
      </c>
      <c r="BB19" s="57">
        <f t="shared" si="0"/>
        <v>1</v>
      </c>
      <c r="BC19" s="57">
        <f t="shared" si="1"/>
        <v>0</v>
      </c>
      <c r="BD19" s="57">
        <f t="shared" si="2"/>
        <v>1</v>
      </c>
      <c r="BE19" s="57">
        <f t="shared" si="3"/>
        <v>4</v>
      </c>
      <c r="BF19" s="57">
        <f t="shared" si="4"/>
        <v>0</v>
      </c>
      <c r="BG19" s="57">
        <f t="shared" si="5"/>
        <v>0</v>
      </c>
      <c r="BH19" s="57">
        <f t="shared" si="6"/>
        <v>0</v>
      </c>
      <c r="BI19" s="57">
        <f t="shared" si="7"/>
        <v>0</v>
      </c>
      <c r="BJ19" s="57">
        <f t="shared" si="8"/>
        <v>0</v>
      </c>
      <c r="BK19" s="57">
        <f t="shared" si="9"/>
        <v>0</v>
      </c>
      <c r="BL19" s="57">
        <f t="shared" si="10"/>
        <v>0</v>
      </c>
      <c r="BM19" s="57">
        <f t="shared" si="11"/>
        <v>1</v>
      </c>
    </row>
    <row r="20" spans="1:65" ht="15.75" x14ac:dyDescent="0.25">
      <c r="A20" s="20">
        <v>14</v>
      </c>
      <c r="B20" s="8" t="s">
        <v>15</v>
      </c>
      <c r="C20" s="8">
        <v>1</v>
      </c>
      <c r="D20" s="8">
        <v>1</v>
      </c>
      <c r="E20" s="9"/>
      <c r="F20" s="9"/>
      <c r="G20" s="13"/>
      <c r="H20" s="10"/>
      <c r="I20" s="10"/>
      <c r="J20" s="10"/>
      <c r="K20" s="11"/>
      <c r="L20" s="11"/>
      <c r="M20" s="11"/>
      <c r="N20" s="12">
        <v>1</v>
      </c>
      <c r="O20" s="11"/>
      <c r="P20" s="11"/>
      <c r="Q20" s="11"/>
      <c r="R20" s="11"/>
      <c r="S20" s="11"/>
      <c r="T20" s="11"/>
      <c r="U20" s="11"/>
      <c r="V20" s="11"/>
      <c r="W20" s="11">
        <v>3</v>
      </c>
      <c r="X20" s="11"/>
      <c r="Y20" s="45"/>
      <c r="Z20" s="45"/>
      <c r="AA20" s="45"/>
      <c r="AB20" s="45"/>
      <c r="AC20" s="45"/>
      <c r="AD20" s="45"/>
      <c r="AE20" s="45">
        <v>1</v>
      </c>
      <c r="AF20" s="53"/>
      <c r="AG20" s="53"/>
      <c r="AH20" s="53"/>
      <c r="AI20" s="53"/>
      <c r="AJ20" s="53"/>
      <c r="AK20" s="53"/>
      <c r="AL20" s="53"/>
      <c r="AM20" s="45"/>
      <c r="AN20" s="45"/>
      <c r="AO20" s="45"/>
      <c r="AP20" s="45"/>
      <c r="AQ20" s="45"/>
      <c r="AR20" s="45"/>
      <c r="AS20" s="45">
        <v>1</v>
      </c>
      <c r="AT20" s="70"/>
      <c r="AU20" s="70"/>
      <c r="AV20" s="70"/>
      <c r="AW20" s="70"/>
      <c r="AX20" s="70"/>
      <c r="AY20" s="70">
        <v>1</v>
      </c>
      <c r="AZ20" s="70"/>
      <c r="BA20" s="7">
        <v>3</v>
      </c>
      <c r="BB20" s="57">
        <f t="shared" si="0"/>
        <v>3</v>
      </c>
      <c r="BC20" s="57">
        <f t="shared" si="1"/>
        <v>0</v>
      </c>
      <c r="BD20" s="57">
        <f t="shared" si="2"/>
        <v>1</v>
      </c>
      <c r="BE20" s="57">
        <f t="shared" si="3"/>
        <v>10</v>
      </c>
      <c r="BF20" s="57">
        <f t="shared" si="4"/>
        <v>0</v>
      </c>
      <c r="BG20" s="57">
        <f t="shared" si="5"/>
        <v>0</v>
      </c>
      <c r="BH20" s="57">
        <f t="shared" si="6"/>
        <v>0</v>
      </c>
      <c r="BI20" s="57">
        <f t="shared" si="7"/>
        <v>0</v>
      </c>
      <c r="BJ20" s="57">
        <f t="shared" si="8"/>
        <v>0</v>
      </c>
      <c r="BK20" s="57">
        <f t="shared" si="9"/>
        <v>0</v>
      </c>
      <c r="BL20" s="57">
        <f t="shared" si="10"/>
        <v>1</v>
      </c>
      <c r="BM20" s="57">
        <f t="shared" si="11"/>
        <v>6</v>
      </c>
    </row>
    <row r="21" spans="1:65" ht="15.75" x14ac:dyDescent="0.25">
      <c r="A21" s="20">
        <v>15</v>
      </c>
      <c r="B21" s="8" t="s">
        <v>66</v>
      </c>
      <c r="C21" s="8"/>
      <c r="D21" s="8"/>
      <c r="E21" s="9"/>
      <c r="F21" s="9"/>
      <c r="G21" s="13"/>
      <c r="H21" s="10"/>
      <c r="I21" s="10"/>
      <c r="J21" s="10"/>
      <c r="K21" s="11"/>
      <c r="L21" s="11"/>
      <c r="M21" s="11"/>
      <c r="N21" s="1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45"/>
      <c r="Z21" s="45"/>
      <c r="AA21" s="45">
        <v>1</v>
      </c>
      <c r="AB21" s="45"/>
      <c r="AC21" s="45"/>
      <c r="AD21" s="45"/>
      <c r="AE21" s="45"/>
      <c r="AF21" s="53"/>
      <c r="AG21" s="53"/>
      <c r="AH21" s="53">
        <v>1</v>
      </c>
      <c r="AI21" s="53"/>
      <c r="AJ21" s="53"/>
      <c r="AK21" s="53"/>
      <c r="AL21" s="53"/>
      <c r="AM21" s="45"/>
      <c r="AN21" s="45">
        <v>2</v>
      </c>
      <c r="AO21" s="45"/>
      <c r="AP21" s="45"/>
      <c r="AQ21" s="45"/>
      <c r="AR21" s="45"/>
      <c r="AS21" s="45"/>
      <c r="AT21" s="70"/>
      <c r="AU21" s="70">
        <v>1</v>
      </c>
      <c r="AV21" s="70"/>
      <c r="AW21" s="70"/>
      <c r="AX21" s="70"/>
      <c r="AY21" s="70"/>
      <c r="AZ21" s="70"/>
      <c r="BA21" s="7"/>
      <c r="BB21" s="57">
        <f t="shared" si="0"/>
        <v>3</v>
      </c>
      <c r="BC21" s="57">
        <f t="shared" si="1"/>
        <v>1</v>
      </c>
      <c r="BD21" s="57">
        <f t="shared" si="2"/>
        <v>0</v>
      </c>
      <c r="BE21" s="57">
        <f t="shared" si="3"/>
        <v>11</v>
      </c>
      <c r="BF21" s="57">
        <f t="shared" si="4"/>
        <v>3</v>
      </c>
      <c r="BG21" s="57">
        <f t="shared" si="5"/>
        <v>2</v>
      </c>
      <c r="BH21" s="57">
        <f t="shared" si="6"/>
        <v>0</v>
      </c>
      <c r="BI21" s="57">
        <f t="shared" si="7"/>
        <v>13</v>
      </c>
      <c r="BJ21" s="57">
        <f t="shared" si="8"/>
        <v>0</v>
      </c>
      <c r="BK21" s="57">
        <f t="shared" si="9"/>
        <v>0</v>
      </c>
      <c r="BL21" s="57">
        <f t="shared" si="10"/>
        <v>0</v>
      </c>
      <c r="BM21" s="57">
        <f t="shared" si="11"/>
        <v>0</v>
      </c>
    </row>
    <row r="22" spans="1:65" ht="15.75" x14ac:dyDescent="0.25">
      <c r="A22" s="20">
        <v>16</v>
      </c>
      <c r="B22" s="8" t="s">
        <v>16</v>
      </c>
      <c r="C22" s="8"/>
      <c r="D22" s="8"/>
      <c r="E22" s="9"/>
      <c r="F22" s="9"/>
      <c r="G22" s="13">
        <v>3</v>
      </c>
      <c r="H22" s="10"/>
      <c r="I22" s="10"/>
      <c r="J22" s="10"/>
      <c r="K22" s="11"/>
      <c r="L22" s="11">
        <v>3</v>
      </c>
      <c r="M22" s="11"/>
      <c r="N22" s="12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45"/>
      <c r="Z22" s="45"/>
      <c r="AA22" s="45"/>
      <c r="AB22" s="45">
        <v>2</v>
      </c>
      <c r="AC22" s="45"/>
      <c r="AD22" s="45"/>
      <c r="AE22" s="45"/>
      <c r="AF22" s="53"/>
      <c r="AG22" s="53"/>
      <c r="AH22" s="53">
        <v>2</v>
      </c>
      <c r="AI22" s="53">
        <v>2</v>
      </c>
      <c r="AJ22" s="53"/>
      <c r="AK22" s="53"/>
      <c r="AL22" s="53"/>
      <c r="AM22" s="45"/>
      <c r="AN22" s="45"/>
      <c r="AO22" s="45"/>
      <c r="AP22" s="45"/>
      <c r="AQ22" s="45"/>
      <c r="AR22" s="45"/>
      <c r="AS22" s="45"/>
      <c r="AT22" s="70"/>
      <c r="AU22" s="70"/>
      <c r="AV22" s="70"/>
      <c r="AW22" s="70"/>
      <c r="AX22" s="70"/>
      <c r="AY22" s="70"/>
      <c r="AZ22" s="70"/>
      <c r="BA22" s="7">
        <v>2</v>
      </c>
      <c r="BB22" s="57">
        <f t="shared" si="0"/>
        <v>0</v>
      </c>
      <c r="BC22" s="57">
        <f t="shared" si="1"/>
        <v>3</v>
      </c>
      <c r="BD22" s="57">
        <f t="shared" si="2"/>
        <v>0</v>
      </c>
      <c r="BE22" s="57">
        <f t="shared" si="3"/>
        <v>6</v>
      </c>
      <c r="BF22" s="57">
        <f t="shared" si="4"/>
        <v>0</v>
      </c>
      <c r="BG22" s="57">
        <f t="shared" si="5"/>
        <v>2</v>
      </c>
      <c r="BH22" s="57">
        <f t="shared" si="6"/>
        <v>0</v>
      </c>
      <c r="BI22" s="57">
        <f t="shared" si="7"/>
        <v>4</v>
      </c>
      <c r="BJ22" s="57">
        <f t="shared" si="8"/>
        <v>4</v>
      </c>
      <c r="BK22" s="57">
        <f t="shared" si="9"/>
        <v>0</v>
      </c>
      <c r="BL22" s="57">
        <f t="shared" si="10"/>
        <v>0</v>
      </c>
      <c r="BM22" s="57">
        <f t="shared" si="11"/>
        <v>0</v>
      </c>
    </row>
    <row r="23" spans="1:65" ht="31.5" x14ac:dyDescent="0.25">
      <c r="A23" s="20">
        <v>17</v>
      </c>
      <c r="B23" s="8" t="s">
        <v>17</v>
      </c>
      <c r="C23" s="8">
        <v>1</v>
      </c>
      <c r="D23" s="8">
        <v>1</v>
      </c>
      <c r="E23" s="9">
        <v>1</v>
      </c>
      <c r="F23" s="9"/>
      <c r="G23" s="13">
        <v>3</v>
      </c>
      <c r="H23" s="10">
        <v>1</v>
      </c>
      <c r="I23" s="10"/>
      <c r="J23" s="10"/>
      <c r="K23" s="11">
        <v>1</v>
      </c>
      <c r="L23" s="11"/>
      <c r="M23" s="11">
        <v>2</v>
      </c>
      <c r="N23" s="12"/>
      <c r="O23" s="11">
        <v>1</v>
      </c>
      <c r="P23" s="11"/>
      <c r="Q23" s="11">
        <v>1</v>
      </c>
      <c r="R23" s="11"/>
      <c r="S23" s="11">
        <v>1</v>
      </c>
      <c r="T23" s="11"/>
      <c r="U23" s="11"/>
      <c r="V23" s="11">
        <v>1</v>
      </c>
      <c r="W23" s="11">
        <v>2</v>
      </c>
      <c r="X23" s="11"/>
      <c r="Y23" s="45">
        <v>1</v>
      </c>
      <c r="Z23" s="45"/>
      <c r="AA23" s="45"/>
      <c r="AB23" s="45"/>
      <c r="AC23" s="45">
        <v>2</v>
      </c>
      <c r="AD23" s="45"/>
      <c r="AE23" s="45"/>
      <c r="AF23" s="53">
        <v>1</v>
      </c>
      <c r="AG23" s="53"/>
      <c r="AH23" s="53"/>
      <c r="AI23" s="53">
        <v>3</v>
      </c>
      <c r="AJ23" s="53">
        <v>3</v>
      </c>
      <c r="AK23" s="53">
        <v>2</v>
      </c>
      <c r="AL23" s="53"/>
      <c r="AM23" s="45">
        <v>3</v>
      </c>
      <c r="AN23" s="45"/>
      <c r="AO23" s="45"/>
      <c r="AP23" s="45">
        <v>2</v>
      </c>
      <c r="AQ23" s="45">
        <v>1</v>
      </c>
      <c r="AR23" s="45"/>
      <c r="AS23" s="45">
        <v>1</v>
      </c>
      <c r="AT23" s="70">
        <v>1</v>
      </c>
      <c r="AU23" s="70"/>
      <c r="AV23" s="70">
        <v>3</v>
      </c>
      <c r="AW23" s="70">
        <v>1</v>
      </c>
      <c r="AX23" s="70"/>
      <c r="AY23" s="70"/>
      <c r="AZ23" s="70"/>
      <c r="BA23" s="7">
        <v>9</v>
      </c>
      <c r="BB23" s="57">
        <f t="shared" si="0"/>
        <v>8</v>
      </c>
      <c r="BC23" s="57">
        <f t="shared" si="1"/>
        <v>4</v>
      </c>
      <c r="BD23" s="57">
        <f t="shared" si="2"/>
        <v>4</v>
      </c>
      <c r="BE23" s="57">
        <f t="shared" si="3"/>
        <v>36</v>
      </c>
      <c r="BF23" s="57">
        <f t="shared" si="4"/>
        <v>4</v>
      </c>
      <c r="BG23" s="57">
        <f t="shared" si="5"/>
        <v>0</v>
      </c>
      <c r="BH23" s="57">
        <f t="shared" si="6"/>
        <v>3</v>
      </c>
      <c r="BI23" s="57">
        <f t="shared" si="7"/>
        <v>15</v>
      </c>
      <c r="BJ23" s="57">
        <f t="shared" si="8"/>
        <v>4</v>
      </c>
      <c r="BK23" s="57">
        <f t="shared" si="9"/>
        <v>12</v>
      </c>
      <c r="BL23" s="57">
        <f t="shared" si="10"/>
        <v>4</v>
      </c>
      <c r="BM23" s="57">
        <f t="shared" si="11"/>
        <v>0</v>
      </c>
    </row>
    <row r="24" spans="1:65" ht="31.5" x14ac:dyDescent="0.25">
      <c r="A24" s="20"/>
      <c r="B24" s="8" t="s">
        <v>160</v>
      </c>
      <c r="C24" s="8"/>
      <c r="D24" s="8"/>
      <c r="E24" s="9"/>
      <c r="F24" s="9"/>
      <c r="G24" s="13"/>
      <c r="H24" s="10"/>
      <c r="I24" s="10"/>
      <c r="J24" s="10"/>
      <c r="K24" s="11"/>
      <c r="L24" s="11"/>
      <c r="M24" s="11"/>
      <c r="N24" s="12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45"/>
      <c r="Z24" s="45"/>
      <c r="AA24" s="45"/>
      <c r="AB24" s="45"/>
      <c r="AC24" s="45"/>
      <c r="AD24" s="45"/>
      <c r="AE24" s="45"/>
      <c r="AF24" s="53"/>
      <c r="AG24" s="53"/>
      <c r="AH24" s="53"/>
      <c r="AI24" s="53"/>
      <c r="AJ24" s="53"/>
      <c r="AK24" s="53"/>
      <c r="AL24" s="53"/>
      <c r="AM24" s="45"/>
      <c r="AN24" s="45"/>
      <c r="AO24" s="45"/>
      <c r="AP24" s="45"/>
      <c r="AQ24" s="45"/>
      <c r="AR24" s="45"/>
      <c r="AS24" s="45"/>
      <c r="AT24" s="70"/>
      <c r="AU24" s="70">
        <v>3</v>
      </c>
      <c r="AV24" s="70"/>
      <c r="AW24" s="70"/>
      <c r="AX24" s="70"/>
      <c r="AY24" s="70"/>
      <c r="AZ24" s="70"/>
      <c r="BA24" s="7"/>
      <c r="BB24" s="57">
        <f t="shared" si="0"/>
        <v>0</v>
      </c>
      <c r="BC24" s="57">
        <f t="shared" si="1"/>
        <v>0</v>
      </c>
      <c r="BD24" s="57">
        <f t="shared" si="2"/>
        <v>1</v>
      </c>
      <c r="BE24" s="57"/>
      <c r="BF24" s="57">
        <f t="shared" si="4"/>
        <v>0</v>
      </c>
      <c r="BG24" s="57">
        <f t="shared" si="5"/>
        <v>0</v>
      </c>
      <c r="BH24" s="57">
        <f t="shared" si="6"/>
        <v>3</v>
      </c>
      <c r="BI24" s="57">
        <f t="shared" si="7"/>
        <v>3</v>
      </c>
      <c r="BJ24" s="57">
        <f t="shared" si="8"/>
        <v>0</v>
      </c>
      <c r="BK24" s="57">
        <f t="shared" si="9"/>
        <v>0</v>
      </c>
      <c r="BL24" s="57">
        <f t="shared" si="10"/>
        <v>0</v>
      </c>
      <c r="BM24" s="57">
        <f t="shared" si="11"/>
        <v>0</v>
      </c>
    </row>
    <row r="25" spans="1:65" ht="15.75" x14ac:dyDescent="0.25">
      <c r="A25" s="20"/>
      <c r="B25" s="8" t="s">
        <v>79</v>
      </c>
      <c r="C25" s="8"/>
      <c r="D25" s="8"/>
      <c r="E25" s="9"/>
      <c r="F25" s="9"/>
      <c r="G25" s="13"/>
      <c r="H25" s="10"/>
      <c r="I25" s="10"/>
      <c r="J25" s="10"/>
      <c r="K25" s="11"/>
      <c r="L25" s="11"/>
      <c r="M25" s="11"/>
      <c r="N25" s="12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45"/>
      <c r="Z25" s="45"/>
      <c r="AA25" s="45"/>
      <c r="AB25" s="45"/>
      <c r="AC25" s="45"/>
      <c r="AD25" s="45"/>
      <c r="AE25" s="45"/>
      <c r="AF25" s="53"/>
      <c r="AG25" s="53"/>
      <c r="AH25" s="53"/>
      <c r="AI25" s="53"/>
      <c r="AJ25" s="53"/>
      <c r="AK25" s="53"/>
      <c r="AL25" s="53"/>
      <c r="AM25" s="45"/>
      <c r="AN25" s="45"/>
      <c r="AO25" s="45"/>
      <c r="AP25" s="45"/>
      <c r="AQ25" s="45">
        <v>3</v>
      </c>
      <c r="AR25" s="45"/>
      <c r="AS25" s="45"/>
      <c r="AT25" s="70"/>
      <c r="AU25" s="70"/>
      <c r="AV25" s="70"/>
      <c r="AW25" s="70"/>
      <c r="AX25" s="70"/>
      <c r="AY25" s="70"/>
      <c r="AZ25" s="70"/>
      <c r="BA25" s="7"/>
      <c r="BB25" s="57">
        <f t="shared" si="0"/>
        <v>0</v>
      </c>
      <c r="BC25" s="57">
        <f t="shared" si="1"/>
        <v>0</v>
      </c>
      <c r="BD25" s="57">
        <f t="shared" si="2"/>
        <v>1</v>
      </c>
      <c r="BE25" s="57">
        <f t="shared" si="3"/>
        <v>1</v>
      </c>
      <c r="BF25" s="57">
        <f t="shared" si="4"/>
        <v>0</v>
      </c>
      <c r="BG25" s="57">
        <f t="shared" si="5"/>
        <v>0</v>
      </c>
      <c r="BH25" s="57">
        <f t="shared" si="6"/>
        <v>0</v>
      </c>
      <c r="BI25" s="57">
        <f t="shared" si="7"/>
        <v>0</v>
      </c>
      <c r="BJ25" s="57">
        <f t="shared" si="8"/>
        <v>0</v>
      </c>
      <c r="BK25" s="57">
        <f t="shared" si="9"/>
        <v>1</v>
      </c>
      <c r="BL25" s="57">
        <f t="shared" si="10"/>
        <v>0</v>
      </c>
      <c r="BM25" s="57">
        <f t="shared" si="11"/>
        <v>0</v>
      </c>
    </row>
    <row r="26" spans="1:65" ht="15.75" x14ac:dyDescent="0.25">
      <c r="A26" s="20">
        <v>18</v>
      </c>
      <c r="B26" s="8" t="s">
        <v>59</v>
      </c>
      <c r="C26" s="8"/>
      <c r="D26" s="8"/>
      <c r="E26" s="9"/>
      <c r="F26" s="9"/>
      <c r="G26" s="13"/>
      <c r="H26" s="10"/>
      <c r="I26" s="10"/>
      <c r="J26" s="10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1"/>
      <c r="V26" s="11"/>
      <c r="W26" s="11"/>
      <c r="X26" s="11">
        <v>2</v>
      </c>
      <c r="Y26" s="45"/>
      <c r="Z26" s="45"/>
      <c r="AA26" s="45"/>
      <c r="AB26" s="45"/>
      <c r="AC26" s="45"/>
      <c r="AD26" s="45"/>
      <c r="AE26" s="45"/>
      <c r="AF26" s="53"/>
      <c r="AG26" s="53"/>
      <c r="AH26" s="53"/>
      <c r="AI26" s="53"/>
      <c r="AJ26" s="53"/>
      <c r="AK26" s="53"/>
      <c r="AL26" s="53"/>
      <c r="AM26" s="45"/>
      <c r="AN26" s="45"/>
      <c r="AO26" s="45"/>
      <c r="AP26" s="45"/>
      <c r="AQ26" s="45"/>
      <c r="AR26" s="45"/>
      <c r="AS26" s="45"/>
      <c r="AT26" s="70"/>
      <c r="AU26" s="70"/>
      <c r="AV26" s="70"/>
      <c r="AW26" s="70"/>
      <c r="AX26" s="70"/>
      <c r="AY26" s="70"/>
      <c r="AZ26" s="70"/>
      <c r="BA26" s="7"/>
      <c r="BB26" s="57">
        <f t="shared" si="0"/>
        <v>0</v>
      </c>
      <c r="BC26" s="57">
        <f t="shared" si="1"/>
        <v>1</v>
      </c>
      <c r="BD26" s="57">
        <f t="shared" si="2"/>
        <v>0</v>
      </c>
      <c r="BE26" s="57">
        <f t="shared" si="3"/>
        <v>2</v>
      </c>
      <c r="BF26" s="57">
        <f t="shared" si="4"/>
        <v>0</v>
      </c>
      <c r="BG26" s="57">
        <f t="shared" si="5"/>
        <v>0</v>
      </c>
      <c r="BH26" s="57">
        <f t="shared" si="6"/>
        <v>0</v>
      </c>
      <c r="BI26" s="57">
        <f t="shared" si="7"/>
        <v>0</v>
      </c>
      <c r="BJ26" s="57">
        <f t="shared" si="8"/>
        <v>0</v>
      </c>
      <c r="BK26" s="57">
        <f t="shared" si="9"/>
        <v>0</v>
      </c>
      <c r="BL26" s="57">
        <f t="shared" si="10"/>
        <v>0</v>
      </c>
      <c r="BM26" s="57">
        <f t="shared" si="11"/>
        <v>2</v>
      </c>
    </row>
    <row r="27" spans="1:65" ht="15.75" x14ac:dyDescent="0.25">
      <c r="A27" s="20">
        <v>19</v>
      </c>
      <c r="B27" s="8" t="s">
        <v>18</v>
      </c>
      <c r="C27" s="8"/>
      <c r="D27" s="8"/>
      <c r="E27" s="9" t="s">
        <v>8</v>
      </c>
      <c r="F27" s="9">
        <v>1</v>
      </c>
      <c r="G27" s="13">
        <v>1</v>
      </c>
      <c r="H27" s="10"/>
      <c r="I27" s="10"/>
      <c r="J27" s="10"/>
      <c r="K27" s="11"/>
      <c r="L27" s="11"/>
      <c r="M27" s="11"/>
      <c r="N27" s="12"/>
      <c r="O27" s="11"/>
      <c r="P27" s="11"/>
      <c r="Q27" s="11"/>
      <c r="R27" s="11">
        <v>2</v>
      </c>
      <c r="S27" s="11"/>
      <c r="T27" s="11"/>
      <c r="U27" s="11"/>
      <c r="V27" s="11"/>
      <c r="W27" s="11">
        <v>1</v>
      </c>
      <c r="X27" s="11"/>
      <c r="Y27" s="45"/>
      <c r="Z27" s="45"/>
      <c r="AA27" s="45"/>
      <c r="AB27" s="45"/>
      <c r="AC27" s="45"/>
      <c r="AD27" s="45">
        <v>2</v>
      </c>
      <c r="AE27" s="45"/>
      <c r="AF27" s="53"/>
      <c r="AG27" s="53"/>
      <c r="AH27" s="53"/>
      <c r="AI27" s="53"/>
      <c r="AJ27" s="53"/>
      <c r="AK27" s="53"/>
      <c r="AL27" s="53"/>
      <c r="AM27" s="45"/>
      <c r="AN27" s="45"/>
      <c r="AO27" s="45"/>
      <c r="AP27" s="45"/>
      <c r="AQ27" s="45"/>
      <c r="AR27" s="45">
        <v>1</v>
      </c>
      <c r="AS27" s="45"/>
      <c r="AT27" s="70"/>
      <c r="AU27" s="70"/>
      <c r="AV27" s="70"/>
      <c r="AW27" s="70"/>
      <c r="AX27" s="70"/>
      <c r="AY27" s="70"/>
      <c r="AZ27" s="70"/>
      <c r="BA27" s="7">
        <v>3</v>
      </c>
      <c r="BB27" s="57">
        <f t="shared" si="0"/>
        <v>2</v>
      </c>
      <c r="BC27" s="57">
        <f t="shared" si="1"/>
        <v>1</v>
      </c>
      <c r="BD27" s="57">
        <f t="shared" si="2"/>
        <v>0</v>
      </c>
      <c r="BE27" s="57">
        <f t="shared" si="3"/>
        <v>8</v>
      </c>
      <c r="BF27" s="57">
        <f t="shared" si="4"/>
        <v>0</v>
      </c>
      <c r="BG27" s="57">
        <f t="shared" si="5"/>
        <v>0</v>
      </c>
      <c r="BH27" s="57">
        <f t="shared" si="6"/>
        <v>0</v>
      </c>
      <c r="BI27" s="57">
        <f t="shared" si="7"/>
        <v>0</v>
      </c>
      <c r="BJ27" s="57">
        <f t="shared" si="8"/>
        <v>0</v>
      </c>
      <c r="BK27" s="57">
        <f t="shared" si="9"/>
        <v>0</v>
      </c>
      <c r="BL27" s="57">
        <f t="shared" si="10"/>
        <v>8</v>
      </c>
      <c r="BM27" s="57">
        <f t="shared" si="11"/>
        <v>3</v>
      </c>
    </row>
    <row r="28" spans="1:65" ht="15.75" x14ac:dyDescent="0.25">
      <c r="A28" s="20"/>
      <c r="B28" s="8" t="s">
        <v>123</v>
      </c>
      <c r="C28" s="8"/>
      <c r="D28" s="8"/>
      <c r="E28" s="9"/>
      <c r="F28" s="9"/>
      <c r="G28" s="13"/>
      <c r="H28" s="10"/>
      <c r="I28" s="10"/>
      <c r="J28" s="10"/>
      <c r="K28" s="11"/>
      <c r="L28" s="11"/>
      <c r="M28" s="11"/>
      <c r="N28" s="12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45"/>
      <c r="Z28" s="45"/>
      <c r="AA28" s="45"/>
      <c r="AB28" s="45"/>
      <c r="AC28" s="45"/>
      <c r="AD28" s="45"/>
      <c r="AE28" s="45"/>
      <c r="AF28" s="53"/>
      <c r="AG28" s="53"/>
      <c r="AH28" s="53"/>
      <c r="AI28" s="53"/>
      <c r="AJ28" s="53"/>
      <c r="AK28" s="53"/>
      <c r="AL28" s="53"/>
      <c r="AM28" s="45"/>
      <c r="AN28" s="45"/>
      <c r="AO28" s="45"/>
      <c r="AP28" s="45"/>
      <c r="AQ28" s="45"/>
      <c r="AR28" s="45"/>
      <c r="AS28" s="45"/>
      <c r="AT28" s="70"/>
      <c r="AU28" s="70"/>
      <c r="AV28" s="70">
        <v>2</v>
      </c>
      <c r="AW28" s="70"/>
      <c r="AX28" s="70"/>
      <c r="AY28" s="70"/>
      <c r="AZ28" s="70"/>
      <c r="BA28" s="7"/>
      <c r="BB28" s="57">
        <f t="shared" si="0"/>
        <v>0</v>
      </c>
      <c r="BC28" s="57">
        <f t="shared" si="1"/>
        <v>1</v>
      </c>
      <c r="BD28" s="57">
        <f t="shared" si="2"/>
        <v>0</v>
      </c>
      <c r="BE28" s="57"/>
      <c r="BF28" s="57">
        <f t="shared" si="4"/>
        <v>0</v>
      </c>
      <c r="BG28" s="57">
        <f t="shared" si="5"/>
        <v>0</v>
      </c>
      <c r="BH28" s="57">
        <f t="shared" si="6"/>
        <v>0</v>
      </c>
      <c r="BI28" s="57">
        <f t="shared" si="7"/>
        <v>0</v>
      </c>
      <c r="BJ28" s="57">
        <f t="shared" si="8"/>
        <v>2</v>
      </c>
      <c r="BK28" s="57">
        <f t="shared" si="9"/>
        <v>0</v>
      </c>
      <c r="BL28" s="57">
        <f t="shared" si="10"/>
        <v>0</v>
      </c>
      <c r="BM28" s="57">
        <f t="shared" si="11"/>
        <v>0</v>
      </c>
    </row>
    <row r="29" spans="1:65" ht="15.75" x14ac:dyDescent="0.25">
      <c r="A29" s="20">
        <v>20</v>
      </c>
      <c r="B29" s="8" t="s">
        <v>19</v>
      </c>
      <c r="C29" s="8"/>
      <c r="D29" s="8"/>
      <c r="E29" s="9"/>
      <c r="F29" s="9"/>
      <c r="G29" s="13">
        <v>3</v>
      </c>
      <c r="H29" s="10"/>
      <c r="I29" s="10">
        <v>1</v>
      </c>
      <c r="J29" s="10"/>
      <c r="K29" s="11"/>
      <c r="L29" s="11"/>
      <c r="M29" s="11"/>
      <c r="N29" s="12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45"/>
      <c r="Z29" s="45"/>
      <c r="AA29" s="45"/>
      <c r="AB29" s="45"/>
      <c r="AC29" s="45"/>
      <c r="AD29" s="45"/>
      <c r="AE29" s="45"/>
      <c r="AF29" s="53"/>
      <c r="AG29" s="53"/>
      <c r="AH29" s="53"/>
      <c r="AI29" s="53"/>
      <c r="AJ29" s="53"/>
      <c r="AK29" s="53"/>
      <c r="AL29" s="53"/>
      <c r="AM29" s="45"/>
      <c r="AN29" s="45"/>
      <c r="AO29" s="45"/>
      <c r="AP29" s="45"/>
      <c r="AQ29" s="45"/>
      <c r="AR29" s="45"/>
      <c r="AS29" s="45"/>
      <c r="AT29" s="70"/>
      <c r="AU29" s="70"/>
      <c r="AV29" s="70"/>
      <c r="AW29" s="70"/>
      <c r="AX29" s="70"/>
      <c r="AY29" s="70"/>
      <c r="AZ29" s="70"/>
      <c r="BA29" s="7">
        <v>2</v>
      </c>
      <c r="BB29" s="57">
        <f t="shared" si="0"/>
        <v>0</v>
      </c>
      <c r="BC29" s="57">
        <f t="shared" si="1"/>
        <v>0</v>
      </c>
      <c r="BD29" s="57">
        <f t="shared" si="2"/>
        <v>0</v>
      </c>
      <c r="BE29" s="57">
        <f t="shared" si="3"/>
        <v>0</v>
      </c>
      <c r="BF29" s="57">
        <f t="shared" si="4"/>
        <v>0</v>
      </c>
      <c r="BG29" s="57">
        <f t="shared" si="5"/>
        <v>0</v>
      </c>
      <c r="BH29" s="57">
        <f t="shared" si="6"/>
        <v>0</v>
      </c>
      <c r="BI29" s="57">
        <f t="shared" si="7"/>
        <v>0</v>
      </c>
      <c r="BJ29" s="57">
        <f t="shared" si="8"/>
        <v>0</v>
      </c>
      <c r="BK29" s="57">
        <f t="shared" si="9"/>
        <v>0</v>
      </c>
      <c r="BL29" s="57">
        <f t="shared" si="10"/>
        <v>0</v>
      </c>
      <c r="BM29" s="57">
        <f t="shared" si="11"/>
        <v>0</v>
      </c>
    </row>
    <row r="30" spans="1:65" ht="15.75" x14ac:dyDescent="0.25">
      <c r="A30" s="20">
        <v>21</v>
      </c>
      <c r="B30" s="8" t="s">
        <v>68</v>
      </c>
      <c r="C30" s="8"/>
      <c r="D30" s="8"/>
      <c r="E30" s="9"/>
      <c r="F30" s="9"/>
      <c r="G30" s="13"/>
      <c r="H30" s="10"/>
      <c r="I30" s="10"/>
      <c r="J30" s="10"/>
      <c r="K30" s="11"/>
      <c r="L30" s="11"/>
      <c r="M30" s="11"/>
      <c r="N30" s="12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45"/>
      <c r="Z30" s="45"/>
      <c r="AA30" s="45"/>
      <c r="AB30" s="45"/>
      <c r="AC30" s="45">
        <v>1</v>
      </c>
      <c r="AD30" s="45"/>
      <c r="AE30" s="45">
        <v>3</v>
      </c>
      <c r="AF30" s="53"/>
      <c r="AG30" s="53"/>
      <c r="AH30" s="53"/>
      <c r="AI30" s="53"/>
      <c r="AJ30" s="53">
        <v>1</v>
      </c>
      <c r="AK30" s="53"/>
      <c r="AL30" s="53"/>
      <c r="AM30" s="45"/>
      <c r="AN30" s="45"/>
      <c r="AO30" s="45"/>
      <c r="AP30" s="45"/>
      <c r="AQ30" s="45"/>
      <c r="AR30" s="45"/>
      <c r="AS30" s="45"/>
      <c r="AT30" s="70"/>
      <c r="AU30" s="70"/>
      <c r="AV30" s="70"/>
      <c r="AW30" s="70"/>
      <c r="AX30" s="70"/>
      <c r="AY30" s="70"/>
      <c r="AZ30" s="70"/>
      <c r="BA30" s="7"/>
      <c r="BB30" s="57">
        <f t="shared" si="0"/>
        <v>2</v>
      </c>
      <c r="BC30" s="57">
        <f t="shared" si="1"/>
        <v>0</v>
      </c>
      <c r="BD30" s="57">
        <f t="shared" si="2"/>
        <v>1</v>
      </c>
      <c r="BE30" s="57">
        <f t="shared" si="3"/>
        <v>7</v>
      </c>
      <c r="BF30" s="57">
        <f t="shared" si="4"/>
        <v>0</v>
      </c>
      <c r="BG30" s="57">
        <f t="shared" si="5"/>
        <v>0</v>
      </c>
      <c r="BH30" s="57">
        <f t="shared" si="6"/>
        <v>0</v>
      </c>
      <c r="BI30" s="57">
        <f t="shared" si="7"/>
        <v>0</v>
      </c>
      <c r="BJ30" s="57">
        <f t="shared" si="8"/>
        <v>0</v>
      </c>
      <c r="BK30" s="57">
        <f t="shared" si="9"/>
        <v>6</v>
      </c>
      <c r="BL30" s="57">
        <f t="shared" si="10"/>
        <v>0</v>
      </c>
      <c r="BM30" s="57">
        <f t="shared" si="11"/>
        <v>1</v>
      </c>
    </row>
    <row r="31" spans="1:65" ht="15.75" x14ac:dyDescent="0.25">
      <c r="A31" s="20">
        <v>22</v>
      </c>
      <c r="B31" s="8" t="s">
        <v>20</v>
      </c>
      <c r="C31" s="8">
        <v>3</v>
      </c>
      <c r="D31" s="8"/>
      <c r="E31" s="9">
        <v>3</v>
      </c>
      <c r="F31" s="9">
        <v>2</v>
      </c>
      <c r="G31" s="13"/>
      <c r="H31" s="10"/>
      <c r="I31" s="10">
        <v>1</v>
      </c>
      <c r="J31" s="10"/>
      <c r="K31" s="11"/>
      <c r="L31" s="11">
        <v>2</v>
      </c>
      <c r="M31" s="11"/>
      <c r="N31" s="12"/>
      <c r="O31" s="11"/>
      <c r="P31" s="11">
        <v>3</v>
      </c>
      <c r="Q31" s="11">
        <v>2</v>
      </c>
      <c r="R31" s="11"/>
      <c r="S31" s="11"/>
      <c r="T31" s="11">
        <v>1</v>
      </c>
      <c r="U31" s="11"/>
      <c r="V31" s="11">
        <v>2</v>
      </c>
      <c r="W31" s="11"/>
      <c r="X31" s="11"/>
      <c r="Y31" s="45"/>
      <c r="Z31" s="45"/>
      <c r="AA31" s="45"/>
      <c r="AB31" s="45"/>
      <c r="AC31" s="45">
        <v>3</v>
      </c>
      <c r="AD31" s="45"/>
      <c r="AE31" s="45"/>
      <c r="AF31" s="53"/>
      <c r="AG31" s="53"/>
      <c r="AH31" s="53"/>
      <c r="AI31" s="53"/>
      <c r="AJ31" s="53">
        <v>2</v>
      </c>
      <c r="AK31" s="53"/>
      <c r="AL31" s="53"/>
      <c r="AM31" s="45"/>
      <c r="AN31" s="45"/>
      <c r="AO31" s="45"/>
      <c r="AP31" s="45">
        <v>3</v>
      </c>
      <c r="AQ31" s="45">
        <v>1</v>
      </c>
      <c r="AR31" s="45"/>
      <c r="AS31" s="45"/>
      <c r="AT31" s="70"/>
      <c r="AU31" s="70"/>
      <c r="AV31" s="70"/>
      <c r="AW31" s="70">
        <v>2</v>
      </c>
      <c r="AX31" s="70"/>
      <c r="AY31" s="70">
        <v>2</v>
      </c>
      <c r="AZ31" s="70">
        <v>1</v>
      </c>
      <c r="BA31" s="7">
        <v>7</v>
      </c>
      <c r="BB31" s="57">
        <f t="shared" si="0"/>
        <v>3</v>
      </c>
      <c r="BC31" s="57">
        <f t="shared" si="1"/>
        <v>4</v>
      </c>
      <c r="BD31" s="57">
        <f t="shared" si="2"/>
        <v>2</v>
      </c>
      <c r="BE31" s="57">
        <f t="shared" si="3"/>
        <v>19</v>
      </c>
      <c r="BF31" s="57">
        <f t="shared" si="4"/>
        <v>1</v>
      </c>
      <c r="BG31" s="57">
        <f t="shared" si="5"/>
        <v>0</v>
      </c>
      <c r="BH31" s="57">
        <f t="shared" si="6"/>
        <v>0</v>
      </c>
      <c r="BI31" s="57">
        <f t="shared" si="7"/>
        <v>3</v>
      </c>
      <c r="BJ31" s="57">
        <f t="shared" si="8"/>
        <v>1</v>
      </c>
      <c r="BK31" s="57">
        <f t="shared" si="9"/>
        <v>10</v>
      </c>
      <c r="BL31" s="57">
        <f t="shared" si="10"/>
        <v>0</v>
      </c>
      <c r="BM31" s="57">
        <f t="shared" si="11"/>
        <v>5</v>
      </c>
    </row>
    <row r="32" spans="1:65" ht="15.75" x14ac:dyDescent="0.25">
      <c r="A32" s="20">
        <v>23</v>
      </c>
      <c r="B32" s="43" t="s">
        <v>50</v>
      </c>
      <c r="C32" s="14"/>
      <c r="D32" s="14"/>
      <c r="E32" s="15"/>
      <c r="F32" s="15"/>
      <c r="G32" s="16"/>
      <c r="H32" s="17"/>
      <c r="I32" s="17"/>
      <c r="J32" s="17"/>
      <c r="K32" s="18"/>
      <c r="L32" s="18"/>
      <c r="M32" s="18"/>
      <c r="N32" s="19"/>
      <c r="O32" s="12"/>
      <c r="P32" s="12"/>
      <c r="Q32" s="12"/>
      <c r="R32" s="12"/>
      <c r="S32" s="12"/>
      <c r="T32" s="12">
        <v>2</v>
      </c>
      <c r="U32" s="12"/>
      <c r="V32" s="12"/>
      <c r="W32" s="12"/>
      <c r="X32" s="12"/>
      <c r="Y32" s="46"/>
      <c r="Z32" s="46"/>
      <c r="AA32" s="46"/>
      <c r="AB32" s="46"/>
      <c r="AC32" s="46"/>
      <c r="AD32" s="46"/>
      <c r="AE32" s="46"/>
      <c r="AF32" s="54"/>
      <c r="AG32" s="54"/>
      <c r="AH32" s="54"/>
      <c r="AI32" s="54"/>
      <c r="AJ32" s="54"/>
      <c r="AK32" s="54"/>
      <c r="AL32" s="54"/>
      <c r="AM32" s="46"/>
      <c r="AN32" s="46"/>
      <c r="AO32" s="46"/>
      <c r="AP32" s="46"/>
      <c r="AQ32" s="46"/>
      <c r="AR32" s="46"/>
      <c r="AS32" s="46"/>
      <c r="AT32" s="71"/>
      <c r="AU32" s="71"/>
      <c r="AV32" s="71"/>
      <c r="AW32" s="71"/>
      <c r="AX32" s="71"/>
      <c r="AY32" s="71"/>
      <c r="AZ32" s="71"/>
      <c r="BA32" s="7"/>
      <c r="BB32" s="57">
        <f t="shared" si="0"/>
        <v>0</v>
      </c>
      <c r="BC32" s="57">
        <f t="shared" si="1"/>
        <v>1</v>
      </c>
      <c r="BD32" s="57">
        <f t="shared" si="2"/>
        <v>0</v>
      </c>
      <c r="BE32" s="57">
        <f t="shared" si="3"/>
        <v>2</v>
      </c>
      <c r="BF32" s="57">
        <f t="shared" si="4"/>
        <v>0</v>
      </c>
      <c r="BG32" s="57">
        <f t="shared" si="5"/>
        <v>2</v>
      </c>
      <c r="BH32" s="57">
        <f t="shared" si="6"/>
        <v>0</v>
      </c>
      <c r="BI32" s="57">
        <f t="shared" si="7"/>
        <v>4</v>
      </c>
      <c r="BJ32" s="57">
        <f t="shared" si="8"/>
        <v>0</v>
      </c>
      <c r="BK32" s="57">
        <f t="shared" si="9"/>
        <v>0</v>
      </c>
      <c r="BL32" s="57">
        <f t="shared" si="10"/>
        <v>0</v>
      </c>
      <c r="BM32" s="57">
        <f t="shared" si="11"/>
        <v>0</v>
      </c>
    </row>
    <row r="33" spans="1:65" ht="33.6" customHeight="1" x14ac:dyDescent="0.25">
      <c r="A33" s="20">
        <v>24</v>
      </c>
      <c r="B33" s="51" t="s">
        <v>56</v>
      </c>
      <c r="C33" s="14"/>
      <c r="D33" s="14"/>
      <c r="E33" s="15"/>
      <c r="F33" s="15"/>
      <c r="G33" s="16"/>
      <c r="H33" s="17"/>
      <c r="I33" s="17"/>
      <c r="J33" s="17"/>
      <c r="K33" s="18"/>
      <c r="L33" s="18"/>
      <c r="M33" s="18"/>
      <c r="N33" s="19"/>
      <c r="O33" s="12"/>
      <c r="P33" s="12"/>
      <c r="Q33" s="12"/>
      <c r="R33" s="12"/>
      <c r="S33" s="12"/>
      <c r="T33" s="12"/>
      <c r="U33" s="12"/>
      <c r="V33" s="12"/>
      <c r="W33" s="12">
        <v>2</v>
      </c>
      <c r="X33" s="12"/>
      <c r="Y33" s="46"/>
      <c r="Z33" s="46"/>
      <c r="AA33" s="46"/>
      <c r="AB33" s="46"/>
      <c r="AC33" s="46"/>
      <c r="AD33" s="46"/>
      <c r="AE33" s="46"/>
      <c r="AF33" s="54"/>
      <c r="AG33" s="54"/>
      <c r="AH33" s="54"/>
      <c r="AI33" s="54"/>
      <c r="AJ33" s="54"/>
      <c r="AK33" s="54">
        <v>2</v>
      </c>
      <c r="AL33" s="54"/>
      <c r="AM33" s="46"/>
      <c r="AN33" s="46"/>
      <c r="AO33" s="46"/>
      <c r="AP33" s="46"/>
      <c r="AQ33" s="46"/>
      <c r="AR33" s="46">
        <v>2</v>
      </c>
      <c r="AS33" s="46"/>
      <c r="AT33" s="71"/>
      <c r="AU33" s="71"/>
      <c r="AV33" s="71"/>
      <c r="AW33" s="71">
        <v>3</v>
      </c>
      <c r="AX33" s="71">
        <v>3</v>
      </c>
      <c r="AY33" s="71"/>
      <c r="AZ33" s="71"/>
      <c r="BA33" s="7"/>
      <c r="BB33" s="57">
        <f t="shared" si="0"/>
        <v>0</v>
      </c>
      <c r="BC33" s="57">
        <f t="shared" si="1"/>
        <v>3</v>
      </c>
      <c r="BD33" s="57">
        <f t="shared" si="2"/>
        <v>2</v>
      </c>
      <c r="BE33" s="57">
        <f t="shared" si="3"/>
        <v>8</v>
      </c>
      <c r="BF33" s="57">
        <f t="shared" si="4"/>
        <v>0</v>
      </c>
      <c r="BG33" s="57">
        <f t="shared" si="5"/>
        <v>0</v>
      </c>
      <c r="BH33" s="57">
        <f t="shared" si="6"/>
        <v>0</v>
      </c>
      <c r="BI33" s="57">
        <f t="shared" si="7"/>
        <v>0</v>
      </c>
      <c r="BJ33" s="57">
        <f t="shared" si="8"/>
        <v>0</v>
      </c>
      <c r="BK33" s="57">
        <f t="shared" si="9"/>
        <v>1</v>
      </c>
      <c r="BL33" s="57">
        <f t="shared" si="10"/>
        <v>7</v>
      </c>
      <c r="BM33" s="57">
        <f t="shared" si="11"/>
        <v>2</v>
      </c>
    </row>
    <row r="34" spans="1:65" ht="15.75" x14ac:dyDescent="0.25">
      <c r="A34" s="20">
        <v>25</v>
      </c>
      <c r="B34" s="43" t="s">
        <v>74</v>
      </c>
      <c r="C34" s="14"/>
      <c r="D34" s="14"/>
      <c r="E34" s="15"/>
      <c r="F34" s="15"/>
      <c r="G34" s="16"/>
      <c r="H34" s="17"/>
      <c r="I34" s="17"/>
      <c r="J34" s="17"/>
      <c r="K34" s="18"/>
      <c r="L34" s="18"/>
      <c r="M34" s="18"/>
      <c r="N34" s="19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46"/>
      <c r="Z34" s="46"/>
      <c r="AA34" s="46"/>
      <c r="AB34" s="46"/>
      <c r="AC34" s="46"/>
      <c r="AD34" s="46">
        <v>1</v>
      </c>
      <c r="AE34" s="46"/>
      <c r="AF34" s="54"/>
      <c r="AG34" s="54"/>
      <c r="AH34" s="54"/>
      <c r="AI34" s="54"/>
      <c r="AJ34" s="54"/>
      <c r="AK34" s="54"/>
      <c r="AL34" s="54">
        <v>1</v>
      </c>
      <c r="AM34" s="46"/>
      <c r="AN34" s="46"/>
      <c r="AO34" s="46"/>
      <c r="AP34" s="46"/>
      <c r="AQ34" s="46"/>
      <c r="AR34" s="46">
        <v>1</v>
      </c>
      <c r="AS34" s="46">
        <v>1</v>
      </c>
      <c r="AT34" s="71"/>
      <c r="AU34" s="71"/>
      <c r="AV34" s="71"/>
      <c r="AW34" s="71"/>
      <c r="AX34" s="71">
        <v>1</v>
      </c>
      <c r="AY34" s="71"/>
      <c r="AZ34" s="71"/>
      <c r="BA34" s="7"/>
      <c r="BB34" s="57">
        <f t="shared" si="0"/>
        <v>5</v>
      </c>
      <c r="BC34" s="57">
        <f t="shared" si="1"/>
        <v>0</v>
      </c>
      <c r="BD34" s="57">
        <f t="shared" si="2"/>
        <v>0</v>
      </c>
      <c r="BE34" s="57">
        <f t="shared" si="3"/>
        <v>15</v>
      </c>
      <c r="BF34" s="57">
        <f t="shared" si="4"/>
        <v>0</v>
      </c>
      <c r="BG34" s="57">
        <f t="shared" si="5"/>
        <v>0</v>
      </c>
      <c r="BH34" s="57">
        <f t="shared" si="6"/>
        <v>0</v>
      </c>
      <c r="BI34" s="57">
        <f t="shared" si="7"/>
        <v>0</v>
      </c>
      <c r="BJ34" s="57">
        <f t="shared" si="8"/>
        <v>0</v>
      </c>
      <c r="BK34" s="57">
        <f t="shared" si="9"/>
        <v>0</v>
      </c>
      <c r="BL34" s="57">
        <f t="shared" si="10"/>
        <v>9</v>
      </c>
      <c r="BM34" s="57">
        <f t="shared" si="11"/>
        <v>6</v>
      </c>
    </row>
    <row r="35" spans="1:65" ht="15.75" x14ac:dyDescent="0.25">
      <c r="A35" s="20">
        <v>26</v>
      </c>
      <c r="B35" s="43" t="s">
        <v>51</v>
      </c>
      <c r="C35" s="14"/>
      <c r="D35" s="14"/>
      <c r="E35" s="15"/>
      <c r="F35" s="15"/>
      <c r="G35" s="16"/>
      <c r="H35" s="17"/>
      <c r="I35" s="17"/>
      <c r="J35" s="17"/>
      <c r="K35" s="18"/>
      <c r="L35" s="18"/>
      <c r="M35" s="18"/>
      <c r="N35" s="19"/>
      <c r="O35" s="12"/>
      <c r="P35" s="12"/>
      <c r="Q35" s="12"/>
      <c r="R35" s="12"/>
      <c r="S35" s="12"/>
      <c r="T35" s="12">
        <v>3</v>
      </c>
      <c r="U35" s="12"/>
      <c r="V35" s="12"/>
      <c r="W35" s="12"/>
      <c r="X35" s="12"/>
      <c r="Y35" s="46"/>
      <c r="Z35" s="46">
        <v>2</v>
      </c>
      <c r="AA35" s="46"/>
      <c r="AB35" s="46"/>
      <c r="AC35" s="46"/>
      <c r="AD35" s="46"/>
      <c r="AE35" s="46"/>
      <c r="AF35" s="54"/>
      <c r="AG35" s="54"/>
      <c r="AH35" s="54"/>
      <c r="AI35" s="54"/>
      <c r="AJ35" s="54"/>
      <c r="AK35" s="54"/>
      <c r="AL35" s="54"/>
      <c r="AM35" s="46"/>
      <c r="AN35" s="46">
        <v>2</v>
      </c>
      <c r="AO35" s="46"/>
      <c r="AP35" s="46"/>
      <c r="AQ35" s="46"/>
      <c r="AR35" s="46"/>
      <c r="AS35" s="46"/>
      <c r="AT35" s="71"/>
      <c r="AU35" s="71">
        <v>2</v>
      </c>
      <c r="AV35" s="71"/>
      <c r="AW35" s="71"/>
      <c r="AX35" s="71"/>
      <c r="AY35" s="71"/>
      <c r="AZ35" s="71"/>
      <c r="BA35" s="7"/>
      <c r="BB35" s="57">
        <f t="shared" si="0"/>
        <v>0</v>
      </c>
      <c r="BC35" s="57">
        <f t="shared" si="1"/>
        <v>3</v>
      </c>
      <c r="BD35" s="57">
        <f t="shared" si="2"/>
        <v>1</v>
      </c>
      <c r="BE35" s="57">
        <f t="shared" si="3"/>
        <v>7</v>
      </c>
      <c r="BF35" s="57">
        <f t="shared" si="4"/>
        <v>0</v>
      </c>
      <c r="BG35" s="57">
        <f t="shared" si="5"/>
        <v>6</v>
      </c>
      <c r="BH35" s="57">
        <f t="shared" si="6"/>
        <v>3</v>
      </c>
      <c r="BI35" s="57">
        <f t="shared" si="7"/>
        <v>15</v>
      </c>
      <c r="BJ35" s="57">
        <f t="shared" si="8"/>
        <v>0</v>
      </c>
      <c r="BK35" s="57">
        <f t="shared" si="9"/>
        <v>0</v>
      </c>
      <c r="BL35" s="57">
        <f t="shared" si="10"/>
        <v>0</v>
      </c>
      <c r="BM35" s="57">
        <f t="shared" si="11"/>
        <v>0</v>
      </c>
    </row>
    <row r="36" spans="1:65" ht="15.75" x14ac:dyDescent="0.25">
      <c r="A36" s="20">
        <v>27</v>
      </c>
      <c r="B36" s="8" t="s">
        <v>21</v>
      </c>
      <c r="C36" s="8"/>
      <c r="D36" s="8"/>
      <c r="E36" s="9"/>
      <c r="F36" s="9"/>
      <c r="G36" s="13"/>
      <c r="H36" s="10"/>
      <c r="I36" s="10">
        <v>3</v>
      </c>
      <c r="J36" s="10"/>
      <c r="K36" s="11"/>
      <c r="L36" s="11"/>
      <c r="M36" s="11"/>
      <c r="N36" s="12"/>
      <c r="O36" s="11"/>
      <c r="P36" s="11">
        <v>1</v>
      </c>
      <c r="Q36" s="11"/>
      <c r="R36" s="11"/>
      <c r="S36" s="11"/>
      <c r="T36" s="11"/>
      <c r="U36" s="11">
        <v>3</v>
      </c>
      <c r="V36" s="11"/>
      <c r="W36" s="11"/>
      <c r="X36" s="11"/>
      <c r="Y36" s="45"/>
      <c r="Z36" s="45"/>
      <c r="AA36" s="45"/>
      <c r="AB36" s="45">
        <v>1</v>
      </c>
      <c r="AC36" s="45"/>
      <c r="AD36" s="45"/>
      <c r="AE36" s="45"/>
      <c r="AF36" s="53"/>
      <c r="AG36" s="53"/>
      <c r="AH36" s="53"/>
      <c r="AI36" s="53"/>
      <c r="AJ36" s="53"/>
      <c r="AK36" s="53"/>
      <c r="AL36" s="53"/>
      <c r="AM36" s="45"/>
      <c r="AN36" s="45"/>
      <c r="AO36" s="45"/>
      <c r="AP36" s="45"/>
      <c r="AQ36" s="45"/>
      <c r="AR36" s="45"/>
      <c r="AS36" s="45"/>
      <c r="AT36" s="70"/>
      <c r="AU36" s="70"/>
      <c r="AV36" s="70"/>
      <c r="AW36" s="70"/>
      <c r="AX36" s="70"/>
      <c r="AY36" s="70"/>
      <c r="AZ36" s="70"/>
      <c r="BA36" s="7">
        <v>2</v>
      </c>
      <c r="BB36" s="57">
        <f t="shared" si="0"/>
        <v>1</v>
      </c>
      <c r="BC36" s="57">
        <f t="shared" si="1"/>
        <v>0</v>
      </c>
      <c r="BD36" s="57">
        <f t="shared" si="2"/>
        <v>1</v>
      </c>
      <c r="BE36" s="57">
        <f t="shared" si="3"/>
        <v>4</v>
      </c>
      <c r="BF36" s="57">
        <f t="shared" si="4"/>
        <v>0</v>
      </c>
      <c r="BG36" s="57">
        <f t="shared" si="5"/>
        <v>0</v>
      </c>
      <c r="BH36" s="57">
        <f t="shared" si="6"/>
        <v>0</v>
      </c>
      <c r="BI36" s="57">
        <f t="shared" si="7"/>
        <v>0</v>
      </c>
      <c r="BJ36" s="57">
        <f t="shared" si="8"/>
        <v>4</v>
      </c>
      <c r="BK36" s="57">
        <f t="shared" si="9"/>
        <v>0</v>
      </c>
      <c r="BL36" s="57">
        <f t="shared" si="10"/>
        <v>0</v>
      </c>
      <c r="BM36" s="57">
        <f t="shared" si="11"/>
        <v>0</v>
      </c>
    </row>
    <row r="37" spans="1:65" ht="15.75" x14ac:dyDescent="0.25">
      <c r="A37" s="20">
        <v>28</v>
      </c>
      <c r="B37" s="8" t="s">
        <v>22</v>
      </c>
      <c r="C37" s="8"/>
      <c r="D37" s="8"/>
      <c r="E37" s="9"/>
      <c r="F37" s="9"/>
      <c r="G37" s="13">
        <v>2</v>
      </c>
      <c r="H37" s="10"/>
      <c r="I37" s="10"/>
      <c r="J37" s="10"/>
      <c r="K37" s="11"/>
      <c r="L37" s="11"/>
      <c r="M37" s="11">
        <v>3</v>
      </c>
      <c r="N37" s="1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45"/>
      <c r="Z37" s="45"/>
      <c r="AA37" s="45">
        <v>2</v>
      </c>
      <c r="AB37" s="45"/>
      <c r="AC37" s="45"/>
      <c r="AD37" s="45"/>
      <c r="AE37" s="45"/>
      <c r="AF37" s="53"/>
      <c r="AG37" s="53">
        <v>1</v>
      </c>
      <c r="AH37" s="53"/>
      <c r="AI37" s="53"/>
      <c r="AJ37" s="53"/>
      <c r="AK37" s="53"/>
      <c r="AL37" s="53"/>
      <c r="AM37" s="45"/>
      <c r="AN37" s="45"/>
      <c r="AO37" s="45"/>
      <c r="AP37" s="45"/>
      <c r="AQ37" s="45"/>
      <c r="AR37" s="45"/>
      <c r="AS37" s="45"/>
      <c r="AT37" s="70"/>
      <c r="AU37" s="70"/>
      <c r="AV37" s="70"/>
      <c r="AW37" s="70"/>
      <c r="AX37" s="70"/>
      <c r="AY37" s="70"/>
      <c r="AZ37" s="70"/>
      <c r="BA37" s="7">
        <v>2</v>
      </c>
      <c r="BB37" s="57">
        <f t="shared" si="0"/>
        <v>1</v>
      </c>
      <c r="BC37" s="57">
        <f t="shared" si="1"/>
        <v>1</v>
      </c>
      <c r="BD37" s="57">
        <f t="shared" si="2"/>
        <v>0</v>
      </c>
      <c r="BE37" s="57">
        <f t="shared" si="3"/>
        <v>5</v>
      </c>
      <c r="BF37" s="57">
        <f t="shared" si="4"/>
        <v>1</v>
      </c>
      <c r="BG37" s="57">
        <f t="shared" si="5"/>
        <v>2</v>
      </c>
      <c r="BH37" s="57">
        <f t="shared" si="6"/>
        <v>0</v>
      </c>
      <c r="BI37" s="57">
        <f t="shared" si="7"/>
        <v>7</v>
      </c>
      <c r="BJ37" s="57">
        <f t="shared" si="8"/>
        <v>0</v>
      </c>
      <c r="BK37" s="57">
        <f t="shared" si="9"/>
        <v>0</v>
      </c>
      <c r="BL37" s="57">
        <f t="shared" si="10"/>
        <v>0</v>
      </c>
      <c r="BM37" s="57">
        <f t="shared" si="11"/>
        <v>0</v>
      </c>
    </row>
    <row r="38" spans="1:65" ht="31.5" x14ac:dyDescent="0.25">
      <c r="A38" s="20">
        <v>29</v>
      </c>
      <c r="B38" s="8" t="s">
        <v>23</v>
      </c>
      <c r="C38" s="14"/>
      <c r="D38" s="14"/>
      <c r="E38" s="15"/>
      <c r="F38" s="15">
        <v>3</v>
      </c>
      <c r="G38" s="16"/>
      <c r="H38" s="17"/>
      <c r="I38" s="17"/>
      <c r="J38" s="17"/>
      <c r="K38" s="18"/>
      <c r="L38" s="18"/>
      <c r="M38" s="18"/>
      <c r="N38" s="19"/>
      <c r="O38" s="11"/>
      <c r="P38" s="11">
        <v>2</v>
      </c>
      <c r="Q38" s="11"/>
      <c r="R38" s="11"/>
      <c r="S38" s="11"/>
      <c r="T38" s="11"/>
      <c r="U38" s="11"/>
      <c r="V38" s="11"/>
      <c r="W38" s="11"/>
      <c r="X38" s="11"/>
      <c r="Y38" s="45"/>
      <c r="Z38" s="45">
        <v>1</v>
      </c>
      <c r="AA38" s="45"/>
      <c r="AB38" s="45"/>
      <c r="AC38" s="45"/>
      <c r="AD38" s="45"/>
      <c r="AE38" s="45"/>
      <c r="AF38" s="53"/>
      <c r="AG38" s="53">
        <v>2</v>
      </c>
      <c r="AH38" s="53"/>
      <c r="AI38" s="53"/>
      <c r="AJ38" s="53"/>
      <c r="AK38" s="53"/>
      <c r="AL38" s="53"/>
      <c r="AM38" s="45"/>
      <c r="AN38" s="45"/>
      <c r="AO38" s="45">
        <v>2</v>
      </c>
      <c r="AP38" s="45">
        <v>1</v>
      </c>
      <c r="AQ38" s="45"/>
      <c r="AR38" s="45"/>
      <c r="AS38" s="45"/>
      <c r="AT38" s="70"/>
      <c r="AU38" s="70"/>
      <c r="AV38" s="70">
        <v>1</v>
      </c>
      <c r="AW38" s="70"/>
      <c r="AX38" s="70"/>
      <c r="AY38" s="70"/>
      <c r="AZ38" s="70"/>
      <c r="BA38" s="7">
        <v>2</v>
      </c>
      <c r="BB38" s="57">
        <f t="shared" si="0"/>
        <v>3</v>
      </c>
      <c r="BC38" s="57">
        <f t="shared" si="1"/>
        <v>2</v>
      </c>
      <c r="BD38" s="57">
        <f t="shared" si="2"/>
        <v>0</v>
      </c>
      <c r="BE38" s="57">
        <f t="shared" si="3"/>
        <v>13</v>
      </c>
      <c r="BF38" s="57">
        <f t="shared" si="4"/>
        <v>1</v>
      </c>
      <c r="BG38" s="57">
        <f t="shared" si="5"/>
        <v>4</v>
      </c>
      <c r="BH38" s="57">
        <f t="shared" si="6"/>
        <v>0</v>
      </c>
      <c r="BI38" s="57">
        <f t="shared" si="7"/>
        <v>11</v>
      </c>
      <c r="BJ38" s="57">
        <f t="shared" si="8"/>
        <v>6</v>
      </c>
      <c r="BK38" s="57">
        <f t="shared" si="9"/>
        <v>0</v>
      </c>
      <c r="BL38" s="57">
        <f t="shared" si="10"/>
        <v>0</v>
      </c>
      <c r="BM38" s="57">
        <f t="shared" si="11"/>
        <v>0</v>
      </c>
    </row>
    <row r="39" spans="1:65" ht="16.5" thickBot="1" x14ac:dyDescent="0.3">
      <c r="A39" s="32" t="s">
        <v>24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4">
        <f>SUM(BA6:BA38)</f>
        <v>56</v>
      </c>
    </row>
    <row r="40" spans="1:6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3" spans="1:65" x14ac:dyDescent="0.25">
      <c r="A43" s="21" t="s">
        <v>37</v>
      </c>
    </row>
    <row r="44" spans="1:65" x14ac:dyDescent="0.25">
      <c r="A44" t="s">
        <v>27</v>
      </c>
    </row>
    <row r="45" spans="1:65" x14ac:dyDescent="0.25">
      <c r="A45" t="s">
        <v>29</v>
      </c>
    </row>
    <row r="46" spans="1:65" x14ac:dyDescent="0.25">
      <c r="A46" t="s">
        <v>30</v>
      </c>
    </row>
    <row r="48" spans="1:65" x14ac:dyDescent="0.25">
      <c r="A48" s="21" t="s">
        <v>31</v>
      </c>
    </row>
    <row r="49" spans="1:1" x14ac:dyDescent="0.25">
      <c r="A49" t="s">
        <v>27</v>
      </c>
    </row>
    <row r="50" spans="1:1" x14ac:dyDescent="0.25">
      <c r="A50" t="s">
        <v>29</v>
      </c>
    </row>
    <row r="51" spans="1:1" x14ac:dyDescent="0.25">
      <c r="A51" t="s">
        <v>30</v>
      </c>
    </row>
    <row r="52" spans="1:1" x14ac:dyDescent="0.25">
      <c r="A52" t="s">
        <v>36</v>
      </c>
    </row>
    <row r="54" spans="1:1" x14ac:dyDescent="0.25">
      <c r="A54" s="21" t="s">
        <v>28</v>
      </c>
    </row>
    <row r="55" spans="1:1" x14ac:dyDescent="0.25">
      <c r="A55" t="s">
        <v>27</v>
      </c>
    </row>
    <row r="56" spans="1:1" x14ac:dyDescent="0.25">
      <c r="A56" t="s">
        <v>29</v>
      </c>
    </row>
    <row r="57" spans="1:1" x14ac:dyDescent="0.25">
      <c r="A57" t="s">
        <v>30</v>
      </c>
    </row>
    <row r="58" spans="1:1" x14ac:dyDescent="0.25">
      <c r="A58" t="s">
        <v>36</v>
      </c>
    </row>
    <row r="60" spans="1:1" x14ac:dyDescent="0.25">
      <c r="A60" s="21" t="s">
        <v>35</v>
      </c>
    </row>
    <row r="61" spans="1:1" x14ac:dyDescent="0.25">
      <c r="A61" t="s">
        <v>27</v>
      </c>
    </row>
    <row r="62" spans="1:1" x14ac:dyDescent="0.25">
      <c r="A62" t="s">
        <v>32</v>
      </c>
    </row>
    <row r="63" spans="1:1" x14ac:dyDescent="0.25">
      <c r="A63" t="s">
        <v>33</v>
      </c>
    </row>
    <row r="64" spans="1:1" x14ac:dyDescent="0.25">
      <c r="A64" t="s">
        <v>34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2" spans="1:1" x14ac:dyDescent="0.25">
      <c r="A72" t="s">
        <v>44</v>
      </c>
    </row>
    <row r="73" spans="1:1" x14ac:dyDescent="0.25">
      <c r="A73" t="s">
        <v>39</v>
      </c>
    </row>
    <row r="74" spans="1:1" x14ac:dyDescent="0.25">
      <c r="A74" t="s">
        <v>45</v>
      </c>
    </row>
    <row r="75" spans="1:1" x14ac:dyDescent="0.25">
      <c r="A75" t="s">
        <v>46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55</v>
      </c>
    </row>
    <row r="80" spans="1:1" x14ac:dyDescent="0.25">
      <c r="A80" t="s">
        <v>77</v>
      </c>
    </row>
    <row r="81" spans="1:1" x14ac:dyDescent="0.25">
      <c r="A81" t="s">
        <v>39</v>
      </c>
    </row>
    <row r="82" spans="1:1" x14ac:dyDescent="0.25">
      <c r="A82" t="s">
        <v>45</v>
      </c>
    </row>
    <row r="83" spans="1:1" x14ac:dyDescent="0.25">
      <c r="A83" t="s">
        <v>60</v>
      </c>
    </row>
    <row r="84" spans="1:1" x14ac:dyDescent="0.25">
      <c r="A84" t="s">
        <v>61</v>
      </c>
    </row>
    <row r="85" spans="1:1" x14ac:dyDescent="0.25">
      <c r="A85" t="s">
        <v>62</v>
      </c>
    </row>
    <row r="86" spans="1:1" x14ac:dyDescent="0.25">
      <c r="A86" t="s">
        <v>63</v>
      </c>
    </row>
    <row r="87" spans="1:1" x14ac:dyDescent="0.25">
      <c r="A87" t="s">
        <v>64</v>
      </c>
    </row>
    <row r="89" spans="1:1" x14ac:dyDescent="0.25">
      <c r="A89" t="s">
        <v>195</v>
      </c>
    </row>
    <row r="90" spans="1:1" x14ac:dyDescent="0.25">
      <c r="A90" t="s">
        <v>39</v>
      </c>
    </row>
    <row r="91" spans="1:1" x14ac:dyDescent="0.25">
      <c r="A91" t="s">
        <v>45</v>
      </c>
    </row>
    <row r="92" spans="1:1" x14ac:dyDescent="0.25">
      <c r="A92" t="s">
        <v>46</v>
      </c>
    </row>
    <row r="93" spans="1:1" x14ac:dyDescent="0.25">
      <c r="A93" t="s">
        <v>47</v>
      </c>
    </row>
    <row r="94" spans="1:1" x14ac:dyDescent="0.25">
      <c r="A94" t="s">
        <v>48</v>
      </c>
    </row>
    <row r="95" spans="1:1" x14ac:dyDescent="0.25">
      <c r="A95" t="s">
        <v>194</v>
      </c>
    </row>
    <row r="96" spans="1:1" x14ac:dyDescent="0.25">
      <c r="A96" t="s">
        <v>193</v>
      </c>
    </row>
  </sheetData>
  <mergeCells count="17">
    <mergeCell ref="AF1:AL1"/>
    <mergeCell ref="AF2:AH2"/>
    <mergeCell ref="AT2:AU2"/>
    <mergeCell ref="BF2:BI2"/>
    <mergeCell ref="BB2:BE2"/>
    <mergeCell ref="AM1:AS1"/>
    <mergeCell ref="AM2:AO2"/>
    <mergeCell ref="AT1:AZ1"/>
    <mergeCell ref="S1:X1"/>
    <mergeCell ref="Y1:AE1"/>
    <mergeCell ref="Y2:AA2"/>
    <mergeCell ref="S2:T2"/>
    <mergeCell ref="C1:D1"/>
    <mergeCell ref="E1:G1"/>
    <mergeCell ref="H1:J1"/>
    <mergeCell ref="K1:N1"/>
    <mergeCell ref="O1:R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"/>
  <sheetViews>
    <sheetView workbookViewId="0">
      <pane ySplit="3" topLeftCell="A4" activePane="bottomLeft" state="frozenSplit"/>
      <selection pane="bottomLeft" activeCell="B46" sqref="B46"/>
    </sheetView>
  </sheetViews>
  <sheetFormatPr defaultRowHeight="15" x14ac:dyDescent="0.25"/>
  <cols>
    <col min="1" max="1" width="26.5703125" style="58" customWidth="1"/>
    <col min="2" max="2" width="50.140625" style="63" customWidth="1"/>
    <col min="3" max="8" width="11.7109375" style="58" customWidth="1"/>
  </cols>
  <sheetData>
    <row r="1" spans="1:8" x14ac:dyDescent="0.25">
      <c r="A1" s="58">
        <v>2016</v>
      </c>
    </row>
    <row r="2" spans="1:8" x14ac:dyDescent="0.25">
      <c r="A2" s="58" t="s">
        <v>141</v>
      </c>
      <c r="B2" s="63" t="s">
        <v>142</v>
      </c>
    </row>
    <row r="3" spans="1:8" ht="14.45" customHeight="1" x14ac:dyDescent="0.25">
      <c r="A3" s="64"/>
      <c r="B3" s="65"/>
      <c r="C3" s="64" t="s">
        <v>69</v>
      </c>
      <c r="D3" s="64" t="s">
        <v>144</v>
      </c>
      <c r="E3" s="64" t="s">
        <v>71</v>
      </c>
      <c r="F3" s="64" t="s">
        <v>145</v>
      </c>
      <c r="G3" s="64" t="s">
        <v>190</v>
      </c>
      <c r="H3" s="64" t="s">
        <v>146</v>
      </c>
    </row>
    <row r="4" spans="1:8" ht="45" hidden="1" x14ac:dyDescent="0.25">
      <c r="A4" s="64" t="s">
        <v>52</v>
      </c>
      <c r="B4" s="65" t="s">
        <v>147</v>
      </c>
      <c r="C4" s="64">
        <v>1</v>
      </c>
      <c r="D4" s="64">
        <v>1</v>
      </c>
      <c r="E4" s="64"/>
      <c r="F4" s="64"/>
      <c r="G4" s="64"/>
      <c r="H4" s="64"/>
    </row>
    <row r="5" spans="1:8" ht="30" hidden="1" x14ac:dyDescent="0.25">
      <c r="A5" s="64" t="s">
        <v>76</v>
      </c>
      <c r="B5" s="65" t="s">
        <v>148</v>
      </c>
      <c r="C5" s="64"/>
      <c r="D5" s="64"/>
      <c r="E5" s="64"/>
      <c r="F5" s="64">
        <v>1</v>
      </c>
      <c r="G5" s="64"/>
      <c r="H5" s="64"/>
    </row>
    <row r="6" spans="1:8" ht="30" hidden="1" x14ac:dyDescent="0.25">
      <c r="A6" s="64" t="s">
        <v>91</v>
      </c>
      <c r="B6" s="65" t="s">
        <v>92</v>
      </c>
      <c r="C6" s="64"/>
      <c r="D6" s="64"/>
      <c r="E6" s="64"/>
      <c r="F6" s="64">
        <v>1</v>
      </c>
      <c r="G6" s="64"/>
      <c r="H6" s="64"/>
    </row>
    <row r="7" spans="1:8" ht="45" x14ac:dyDescent="0.25">
      <c r="A7" s="64" t="s">
        <v>149</v>
      </c>
      <c r="B7" s="65" t="s">
        <v>150</v>
      </c>
      <c r="C7" s="64"/>
      <c r="D7" s="64"/>
      <c r="E7" s="64"/>
      <c r="F7" s="64"/>
      <c r="G7" s="64"/>
      <c r="H7" s="64">
        <v>1</v>
      </c>
    </row>
    <row r="8" spans="1:8" ht="30" x14ac:dyDescent="0.25">
      <c r="A8" s="64" t="s">
        <v>58</v>
      </c>
      <c r="B8" s="65" t="s">
        <v>151</v>
      </c>
      <c r="C8" s="64"/>
      <c r="D8" s="64"/>
      <c r="E8" s="64"/>
      <c r="F8" s="64"/>
      <c r="G8" s="64">
        <v>1</v>
      </c>
      <c r="H8" s="64">
        <v>1</v>
      </c>
    </row>
    <row r="9" spans="1:8" ht="30" hidden="1" x14ac:dyDescent="0.25">
      <c r="A9" s="64" t="s">
        <v>67</v>
      </c>
      <c r="B9" s="65" t="s">
        <v>152</v>
      </c>
      <c r="C9" s="64">
        <v>1</v>
      </c>
      <c r="D9" s="64"/>
      <c r="E9" s="64"/>
      <c r="F9" s="64">
        <v>1</v>
      </c>
      <c r="G9" s="64"/>
      <c r="H9" s="64"/>
    </row>
    <row r="10" spans="1:8" ht="45" hidden="1" x14ac:dyDescent="0.25">
      <c r="A10" s="64" t="s">
        <v>96</v>
      </c>
      <c r="B10" s="65" t="s">
        <v>153</v>
      </c>
      <c r="C10" s="64"/>
      <c r="D10" s="64"/>
      <c r="E10" s="64"/>
      <c r="F10" s="64">
        <v>1</v>
      </c>
      <c r="G10" s="64">
        <v>1</v>
      </c>
      <c r="H10" s="64"/>
    </row>
    <row r="11" spans="1:8" ht="30" hidden="1" x14ac:dyDescent="0.25">
      <c r="A11" s="64" t="s">
        <v>75</v>
      </c>
      <c r="B11" s="65" t="s">
        <v>154</v>
      </c>
      <c r="C11" s="64"/>
      <c r="D11" s="64"/>
      <c r="E11" s="64"/>
      <c r="F11" s="64"/>
      <c r="G11" s="64">
        <v>1</v>
      </c>
      <c r="H11" s="64"/>
    </row>
    <row r="12" spans="1:8" ht="45" x14ac:dyDescent="0.25">
      <c r="A12" s="64" t="s">
        <v>106</v>
      </c>
      <c r="B12" s="65" t="s">
        <v>107</v>
      </c>
      <c r="C12" s="64">
        <v>1</v>
      </c>
      <c r="D12" s="64">
        <v>1</v>
      </c>
      <c r="E12" s="64">
        <v>1</v>
      </c>
      <c r="F12" s="64">
        <v>1</v>
      </c>
      <c r="G12" s="64">
        <v>1</v>
      </c>
      <c r="H12" s="64">
        <v>1</v>
      </c>
    </row>
    <row r="13" spans="1:8" ht="45" hidden="1" x14ac:dyDescent="0.25">
      <c r="A13" s="64" t="s">
        <v>12</v>
      </c>
      <c r="B13" s="65" t="s">
        <v>155</v>
      </c>
      <c r="C13" s="64">
        <v>1</v>
      </c>
      <c r="D13" s="64">
        <v>1</v>
      </c>
      <c r="E13" s="64">
        <v>1</v>
      </c>
      <c r="F13" s="64">
        <v>1</v>
      </c>
      <c r="G13" s="64">
        <v>1</v>
      </c>
      <c r="H13" s="64"/>
    </row>
    <row r="14" spans="1:8" hidden="1" x14ac:dyDescent="0.25">
      <c r="A14" s="64" t="s">
        <v>53</v>
      </c>
      <c r="B14" s="65" t="s">
        <v>156</v>
      </c>
      <c r="C14" s="64"/>
      <c r="D14" s="64">
        <v>1</v>
      </c>
      <c r="E14" s="64"/>
      <c r="F14" s="64"/>
      <c r="G14" s="64"/>
      <c r="H14" s="64"/>
    </row>
    <row r="15" spans="1:8" ht="30" hidden="1" x14ac:dyDescent="0.25">
      <c r="A15" s="64" t="s">
        <v>65</v>
      </c>
      <c r="B15" s="65" t="s">
        <v>157</v>
      </c>
      <c r="C15" s="64">
        <v>1</v>
      </c>
      <c r="D15" s="64"/>
      <c r="E15" s="64"/>
      <c r="F15" s="64">
        <v>1</v>
      </c>
      <c r="G15" s="64"/>
      <c r="H15" s="64"/>
    </row>
    <row r="16" spans="1:8" ht="30" hidden="1" x14ac:dyDescent="0.25">
      <c r="A16" s="64" t="s">
        <v>113</v>
      </c>
      <c r="B16" s="65" t="s">
        <v>158</v>
      </c>
      <c r="C16" s="64"/>
      <c r="D16" s="64"/>
      <c r="E16" s="64"/>
      <c r="F16" s="64">
        <v>1</v>
      </c>
      <c r="G16" s="64">
        <v>1</v>
      </c>
      <c r="H16" s="64"/>
    </row>
    <row r="17" spans="1:8" ht="30" hidden="1" x14ac:dyDescent="0.25">
      <c r="A17" s="64" t="s">
        <v>66</v>
      </c>
      <c r="B17" s="65" t="s">
        <v>115</v>
      </c>
      <c r="C17" s="64">
        <v>1</v>
      </c>
      <c r="D17" s="64"/>
      <c r="E17" s="64"/>
      <c r="F17" s="64">
        <v>1</v>
      </c>
      <c r="G17" s="64"/>
      <c r="H17" s="64"/>
    </row>
    <row r="18" spans="1:8" ht="30" hidden="1" x14ac:dyDescent="0.25">
      <c r="A18" s="64" t="s">
        <v>16</v>
      </c>
      <c r="B18" s="65" t="s">
        <v>116</v>
      </c>
      <c r="C18" s="64">
        <v>1</v>
      </c>
      <c r="D18" s="64">
        <v>1</v>
      </c>
      <c r="E18" s="64"/>
      <c r="F18" s="64">
        <v>1</v>
      </c>
      <c r="G18" s="64"/>
      <c r="H18" s="64"/>
    </row>
    <row r="19" spans="1:8" ht="45" hidden="1" x14ac:dyDescent="0.25">
      <c r="A19" s="64" t="s">
        <v>117</v>
      </c>
      <c r="B19" s="65" t="s">
        <v>159</v>
      </c>
      <c r="C19" s="64">
        <v>1</v>
      </c>
      <c r="D19" s="64">
        <v>1</v>
      </c>
      <c r="E19" s="64">
        <v>1</v>
      </c>
      <c r="F19" s="64">
        <v>1</v>
      </c>
      <c r="G19" s="64">
        <v>1</v>
      </c>
      <c r="H19" s="64"/>
    </row>
    <row r="20" spans="1:8" ht="45" hidden="1" x14ac:dyDescent="0.25">
      <c r="A20" s="64" t="s">
        <v>160</v>
      </c>
      <c r="B20" s="65" t="s">
        <v>161</v>
      </c>
      <c r="C20" s="64">
        <v>1</v>
      </c>
      <c r="D20" s="64"/>
      <c r="E20" s="64"/>
      <c r="F20" s="64"/>
      <c r="G20" s="64"/>
      <c r="H20" s="64"/>
    </row>
    <row r="21" spans="1:8" ht="30" x14ac:dyDescent="0.25">
      <c r="A21" s="64" t="s">
        <v>120</v>
      </c>
      <c r="B21" s="65" t="s">
        <v>162</v>
      </c>
      <c r="C21" s="64"/>
      <c r="D21" s="64"/>
      <c r="E21" s="64"/>
      <c r="F21" s="64"/>
      <c r="G21" s="64"/>
      <c r="H21" s="64">
        <v>1</v>
      </c>
    </row>
    <row r="22" spans="1:8" ht="30" x14ac:dyDescent="0.25">
      <c r="A22" s="64" t="s">
        <v>59</v>
      </c>
      <c r="B22" s="65" t="s">
        <v>163</v>
      </c>
      <c r="C22" s="64"/>
      <c r="D22" s="64"/>
      <c r="E22" s="64"/>
      <c r="F22" s="64"/>
      <c r="G22" s="64"/>
      <c r="H22" s="64">
        <v>1</v>
      </c>
    </row>
    <row r="23" spans="1:8" ht="30" hidden="1" x14ac:dyDescent="0.25">
      <c r="A23" s="64" t="s">
        <v>18</v>
      </c>
      <c r="B23" s="65" t="s">
        <v>122</v>
      </c>
      <c r="C23" s="64"/>
      <c r="D23" s="64"/>
      <c r="E23" s="64"/>
      <c r="F23" s="64">
        <v>1</v>
      </c>
      <c r="G23" s="64">
        <v>1</v>
      </c>
      <c r="H23" s="64"/>
    </row>
    <row r="24" spans="1:8" ht="30" hidden="1" x14ac:dyDescent="0.25">
      <c r="A24" s="64" t="s">
        <v>123</v>
      </c>
      <c r="B24" s="65" t="s">
        <v>124</v>
      </c>
      <c r="C24" s="64">
        <v>1</v>
      </c>
      <c r="D24" s="64"/>
      <c r="E24" s="64"/>
      <c r="F24" s="64"/>
      <c r="G24" s="64"/>
      <c r="H24" s="64"/>
    </row>
    <row r="25" spans="1:8" ht="45" hidden="1" x14ac:dyDescent="0.25">
      <c r="A25" s="64" t="s">
        <v>164</v>
      </c>
      <c r="B25" s="65" t="s">
        <v>165</v>
      </c>
      <c r="C25" s="64">
        <v>1</v>
      </c>
      <c r="D25" s="64">
        <v>1</v>
      </c>
      <c r="E25" s="64">
        <v>1</v>
      </c>
      <c r="F25" s="64">
        <v>1</v>
      </c>
      <c r="G25" s="64">
        <v>1</v>
      </c>
      <c r="H25" s="64"/>
    </row>
    <row r="26" spans="1:8" ht="30" hidden="1" x14ac:dyDescent="0.25">
      <c r="A26" s="64" t="s">
        <v>166</v>
      </c>
      <c r="B26" s="65" t="s">
        <v>167</v>
      </c>
      <c r="C26" s="64">
        <v>1</v>
      </c>
      <c r="D26" s="64"/>
      <c r="E26" s="64"/>
      <c r="F26" s="64">
        <v>1</v>
      </c>
      <c r="G26" s="64">
        <v>1</v>
      </c>
      <c r="H26" s="64"/>
    </row>
    <row r="27" spans="1:8" ht="30" hidden="1" x14ac:dyDescent="0.25">
      <c r="A27" s="64" t="s">
        <v>168</v>
      </c>
      <c r="B27" s="65" t="s">
        <v>108</v>
      </c>
      <c r="C27" s="64">
        <v>1</v>
      </c>
      <c r="D27" s="64"/>
      <c r="E27" s="64"/>
      <c r="F27" s="64">
        <v>1</v>
      </c>
      <c r="G27" s="64"/>
      <c r="H27" s="64"/>
    </row>
    <row r="28" spans="1:8" ht="30" hidden="1" x14ac:dyDescent="0.25">
      <c r="A28" s="64" t="s">
        <v>169</v>
      </c>
      <c r="B28" s="65" t="s">
        <v>170</v>
      </c>
      <c r="C28" s="64"/>
      <c r="D28" s="64">
        <v>1</v>
      </c>
      <c r="E28" s="64"/>
      <c r="F28" s="64">
        <v>1</v>
      </c>
      <c r="G28" s="64">
        <v>1</v>
      </c>
      <c r="H28" s="64"/>
    </row>
    <row r="29" spans="1:8" ht="45" hidden="1" x14ac:dyDescent="0.25">
      <c r="A29" s="64" t="s">
        <v>171</v>
      </c>
      <c r="B29" s="65" t="s">
        <v>172</v>
      </c>
      <c r="C29" s="64"/>
      <c r="D29" s="64"/>
      <c r="E29" s="64"/>
      <c r="F29" s="64">
        <v>1</v>
      </c>
      <c r="G29" s="64"/>
      <c r="H29" s="64"/>
    </row>
    <row r="30" spans="1:8" ht="45" x14ac:dyDescent="0.25">
      <c r="A30" s="64" t="s">
        <v>173</v>
      </c>
      <c r="B30" s="65" t="s">
        <v>174</v>
      </c>
      <c r="C30" s="64">
        <v>1</v>
      </c>
      <c r="D30" s="64">
        <v>1</v>
      </c>
      <c r="E30" s="64"/>
      <c r="F30" s="64">
        <v>1</v>
      </c>
      <c r="G30" s="64">
        <v>1</v>
      </c>
      <c r="H30" s="64">
        <v>1</v>
      </c>
    </row>
    <row r="31" spans="1:8" ht="30" hidden="1" x14ac:dyDescent="0.25">
      <c r="A31" s="64" t="s">
        <v>175</v>
      </c>
      <c r="B31" s="65" t="s">
        <v>176</v>
      </c>
      <c r="C31" s="64"/>
      <c r="D31" s="64">
        <v>1</v>
      </c>
      <c r="E31" s="64"/>
      <c r="F31" s="64"/>
      <c r="G31" s="64"/>
      <c r="H31" s="64"/>
    </row>
    <row r="32" spans="1:8" ht="30" hidden="1" x14ac:dyDescent="0.25">
      <c r="A32" s="64" t="s">
        <v>19</v>
      </c>
      <c r="B32" s="65" t="s">
        <v>177</v>
      </c>
      <c r="C32" s="64"/>
      <c r="D32" s="64"/>
      <c r="E32" s="64"/>
      <c r="F32" s="64">
        <v>1</v>
      </c>
      <c r="G32" s="64"/>
      <c r="H32" s="64"/>
    </row>
    <row r="33" spans="1:8" ht="30" x14ac:dyDescent="0.25">
      <c r="A33" s="64" t="s">
        <v>68</v>
      </c>
      <c r="B33" s="65" t="s">
        <v>178</v>
      </c>
      <c r="C33" s="64">
        <v>1</v>
      </c>
      <c r="D33" s="64"/>
      <c r="E33" s="64">
        <v>1</v>
      </c>
      <c r="F33" s="64">
        <v>1</v>
      </c>
      <c r="G33" s="64">
        <v>1</v>
      </c>
      <c r="H33" s="64">
        <v>1</v>
      </c>
    </row>
    <row r="34" spans="1:8" ht="45" hidden="1" x14ac:dyDescent="0.25">
      <c r="A34" s="64" t="s">
        <v>179</v>
      </c>
      <c r="B34" s="65" t="s">
        <v>180</v>
      </c>
      <c r="C34" s="64"/>
      <c r="D34" s="64"/>
      <c r="E34" s="64"/>
      <c r="F34" s="64">
        <v>1</v>
      </c>
      <c r="G34" s="64"/>
      <c r="H34" s="64"/>
    </row>
    <row r="35" spans="1:8" ht="45" x14ac:dyDescent="0.25">
      <c r="A35" s="64" t="s">
        <v>20</v>
      </c>
      <c r="B35" s="65" t="s">
        <v>181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</row>
    <row r="36" spans="1:8" ht="30" hidden="1" x14ac:dyDescent="0.25">
      <c r="A36" s="64" t="s">
        <v>51</v>
      </c>
      <c r="B36" s="65" t="s">
        <v>182</v>
      </c>
      <c r="C36" s="64">
        <v>1</v>
      </c>
      <c r="D36" s="64"/>
      <c r="E36" s="64"/>
      <c r="F36" s="64">
        <v>1</v>
      </c>
      <c r="G36" s="64"/>
      <c r="H36" s="64"/>
    </row>
    <row r="37" spans="1:8" ht="45" hidden="1" x14ac:dyDescent="0.25">
      <c r="A37" s="64" t="s">
        <v>183</v>
      </c>
      <c r="B37" s="65" t="s">
        <v>184</v>
      </c>
      <c r="C37" s="64"/>
      <c r="D37" s="64"/>
      <c r="E37" s="64"/>
      <c r="F37" s="64">
        <v>1</v>
      </c>
      <c r="G37" s="64"/>
      <c r="H37" s="64"/>
    </row>
    <row r="38" spans="1:8" hidden="1" x14ac:dyDescent="0.25">
      <c r="A38" s="64" t="s">
        <v>185</v>
      </c>
      <c r="B38" s="65" t="s">
        <v>186</v>
      </c>
      <c r="C38" s="64">
        <v>1</v>
      </c>
      <c r="D38" s="64"/>
      <c r="E38" s="64"/>
      <c r="F38" s="64">
        <v>1</v>
      </c>
      <c r="G38" s="64"/>
      <c r="H38" s="64"/>
    </row>
    <row r="39" spans="1:8" ht="30" hidden="1" x14ac:dyDescent="0.25">
      <c r="A39" s="64" t="s">
        <v>187</v>
      </c>
      <c r="B39" s="65" t="s">
        <v>188</v>
      </c>
      <c r="C39" s="64">
        <v>1</v>
      </c>
      <c r="D39" s="64"/>
      <c r="E39" s="64"/>
      <c r="F39" s="64">
        <v>1</v>
      </c>
      <c r="G39" s="64">
        <v>1</v>
      </c>
      <c r="H39" s="64"/>
    </row>
    <row r="40" spans="1:8" ht="30" hidden="1" x14ac:dyDescent="0.25">
      <c r="A40" s="64" t="s">
        <v>135</v>
      </c>
      <c r="B40" s="65" t="s">
        <v>189</v>
      </c>
      <c r="C40" s="64">
        <v>1</v>
      </c>
      <c r="D40" s="64">
        <v>1</v>
      </c>
      <c r="E40" s="64">
        <v>1</v>
      </c>
      <c r="F40" s="64"/>
      <c r="G40" s="64"/>
      <c r="H40" s="64"/>
    </row>
    <row r="41" spans="1:8" hidden="1" x14ac:dyDescent="0.25">
      <c r="A41" s="66" t="s">
        <v>84</v>
      </c>
      <c r="B41" s="65"/>
      <c r="C41" s="64">
        <f>SUM(C4:C40)</f>
        <v>20</v>
      </c>
      <c r="D41" s="64">
        <f t="shared" ref="D41:H41" si="0">SUM(D4:D40)</f>
        <v>12</v>
      </c>
      <c r="E41" s="64">
        <f t="shared" si="0"/>
        <v>7</v>
      </c>
      <c r="F41" s="64">
        <f t="shared" si="0"/>
        <v>26</v>
      </c>
      <c r="G41" s="64">
        <f t="shared" si="0"/>
        <v>15</v>
      </c>
      <c r="H41" s="64">
        <f t="shared" si="0"/>
        <v>8</v>
      </c>
    </row>
  </sheetData>
  <autoFilter ref="A3:H41">
    <filterColumn colId="7">
      <filters>
        <filter val="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3"/>
  <sheetViews>
    <sheetView workbookViewId="0">
      <selection activeCell="B55" sqref="B55"/>
    </sheetView>
  </sheetViews>
  <sheetFormatPr defaultRowHeight="15" x14ac:dyDescent="0.25"/>
  <cols>
    <col min="1" max="1" width="23.85546875" bestFit="1" customWidth="1"/>
    <col min="2" max="2" width="121.42578125" bestFit="1" customWidth="1"/>
    <col min="3" max="7" width="7.85546875" customWidth="1"/>
  </cols>
  <sheetData>
    <row r="1" spans="1:7" ht="17.45" customHeight="1" thickBot="1" x14ac:dyDescent="0.3">
      <c r="A1" s="88" t="s">
        <v>141</v>
      </c>
      <c r="B1" s="88" t="s">
        <v>142</v>
      </c>
      <c r="C1" s="90" t="s">
        <v>143</v>
      </c>
      <c r="D1" s="91"/>
      <c r="E1" s="91"/>
      <c r="F1" s="91"/>
      <c r="G1" s="92"/>
    </row>
    <row r="2" spans="1:7" x14ac:dyDescent="0.25">
      <c r="A2" s="89"/>
      <c r="B2" s="89"/>
      <c r="C2" s="93" t="s">
        <v>69</v>
      </c>
      <c r="D2" s="93" t="s">
        <v>144</v>
      </c>
      <c r="E2" s="93" t="s">
        <v>71</v>
      </c>
      <c r="F2" s="93" t="s">
        <v>145</v>
      </c>
      <c r="G2" s="93" t="s">
        <v>146</v>
      </c>
    </row>
    <row r="3" spans="1:7" x14ac:dyDescent="0.25">
      <c r="A3" s="89"/>
      <c r="B3" s="89"/>
      <c r="C3" s="94"/>
      <c r="D3" s="94"/>
      <c r="E3" s="94"/>
      <c r="F3" s="94"/>
      <c r="G3" s="94"/>
    </row>
    <row r="4" spans="1:7" ht="15.75" x14ac:dyDescent="0.25">
      <c r="A4" s="67">
        <v>1</v>
      </c>
      <c r="B4" s="67">
        <v>2</v>
      </c>
      <c r="C4" s="68">
        <v>3</v>
      </c>
      <c r="D4" s="68">
        <v>4</v>
      </c>
      <c r="E4" s="68">
        <v>5</v>
      </c>
      <c r="F4" s="68">
        <v>6</v>
      </c>
      <c r="G4" s="68">
        <v>7</v>
      </c>
    </row>
    <row r="5" spans="1:7" hidden="1" x14ac:dyDescent="0.25">
      <c r="A5" s="57" t="s">
        <v>54</v>
      </c>
      <c r="B5" s="57" t="s">
        <v>86</v>
      </c>
      <c r="C5" s="57">
        <v>1</v>
      </c>
      <c r="D5" s="57"/>
      <c r="E5" s="57"/>
      <c r="F5" s="57"/>
      <c r="G5" s="57"/>
    </row>
    <row r="6" spans="1:7" hidden="1" x14ac:dyDescent="0.25">
      <c r="A6" s="57" t="s">
        <v>87</v>
      </c>
      <c r="B6" s="57" t="s">
        <v>88</v>
      </c>
      <c r="C6" s="57"/>
      <c r="D6" s="57"/>
      <c r="E6" s="57"/>
      <c r="F6" s="57">
        <v>1</v>
      </c>
      <c r="G6" s="57"/>
    </row>
    <row r="7" spans="1:7" hidden="1" x14ac:dyDescent="0.25">
      <c r="A7" s="57" t="s">
        <v>52</v>
      </c>
      <c r="B7" s="57" t="s">
        <v>89</v>
      </c>
      <c r="C7" s="57">
        <v>1</v>
      </c>
      <c r="D7" s="57"/>
      <c r="E7" s="57"/>
      <c r="F7" s="57"/>
      <c r="G7" s="57"/>
    </row>
    <row r="8" spans="1:7" hidden="1" x14ac:dyDescent="0.25">
      <c r="A8" s="57" t="s">
        <v>9</v>
      </c>
      <c r="B8" s="57" t="s">
        <v>90</v>
      </c>
      <c r="C8" s="57">
        <v>1</v>
      </c>
      <c r="D8" s="57"/>
      <c r="E8" s="57"/>
      <c r="F8" s="57"/>
      <c r="G8" s="57"/>
    </row>
    <row r="9" spans="1:7" hidden="1" x14ac:dyDescent="0.25">
      <c r="A9" s="57" t="s">
        <v>91</v>
      </c>
      <c r="B9" s="57" t="s">
        <v>92</v>
      </c>
      <c r="C9" s="57"/>
      <c r="D9" s="57"/>
      <c r="E9" s="57"/>
      <c r="F9" s="57">
        <v>1</v>
      </c>
      <c r="G9" s="57"/>
    </row>
    <row r="10" spans="1:7" hidden="1" x14ac:dyDescent="0.25">
      <c r="A10" s="57" t="s">
        <v>93</v>
      </c>
      <c r="B10" s="57" t="s">
        <v>94</v>
      </c>
      <c r="C10" s="57"/>
      <c r="D10" s="57"/>
      <c r="E10" s="57"/>
      <c r="F10" s="57">
        <v>1</v>
      </c>
      <c r="G10" s="57"/>
    </row>
    <row r="11" spans="1:7" hidden="1" x14ac:dyDescent="0.25">
      <c r="A11" s="57" t="s">
        <v>67</v>
      </c>
      <c r="B11" s="57" t="s">
        <v>95</v>
      </c>
      <c r="C11" s="57">
        <v>1</v>
      </c>
      <c r="D11" s="57"/>
      <c r="E11" s="57"/>
      <c r="F11" s="57"/>
      <c r="G11" s="57"/>
    </row>
    <row r="12" spans="1:7" hidden="1" x14ac:dyDescent="0.25">
      <c r="A12" s="57" t="s">
        <v>96</v>
      </c>
      <c r="B12" s="57" t="s">
        <v>97</v>
      </c>
      <c r="C12" s="57"/>
      <c r="D12" s="57"/>
      <c r="E12" s="57"/>
      <c r="F12" s="57">
        <v>1</v>
      </c>
      <c r="G12" s="57"/>
    </row>
    <row r="13" spans="1:7" hidden="1" x14ac:dyDescent="0.25">
      <c r="A13" s="57"/>
      <c r="B13" s="57" t="s">
        <v>98</v>
      </c>
      <c r="C13" s="57"/>
      <c r="D13" s="57"/>
      <c r="E13" s="57"/>
      <c r="F13" s="57"/>
      <c r="G13" s="57"/>
    </row>
    <row r="14" spans="1:7" x14ac:dyDescent="0.25">
      <c r="A14" s="57" t="s">
        <v>80</v>
      </c>
      <c r="B14" s="57" t="s">
        <v>99</v>
      </c>
      <c r="C14" s="57"/>
      <c r="D14" s="57"/>
      <c r="E14" s="57"/>
      <c r="F14" s="57">
        <v>1</v>
      </c>
      <c r="G14" s="57">
        <v>1</v>
      </c>
    </row>
    <row r="15" spans="1:7" hidden="1" x14ac:dyDescent="0.25">
      <c r="A15" s="57" t="s">
        <v>100</v>
      </c>
      <c r="B15" s="57" t="s">
        <v>101</v>
      </c>
      <c r="C15" s="57">
        <v>1</v>
      </c>
      <c r="D15" s="57"/>
      <c r="E15" s="57"/>
      <c r="F15" s="57">
        <v>1</v>
      </c>
      <c r="G15" s="57"/>
    </row>
    <row r="16" spans="1:7" hidden="1" x14ac:dyDescent="0.25">
      <c r="A16" s="57" t="s">
        <v>102</v>
      </c>
      <c r="B16" s="57" t="s">
        <v>103</v>
      </c>
      <c r="C16" s="57"/>
      <c r="D16" s="57"/>
      <c r="E16" s="57"/>
      <c r="F16" s="57">
        <v>1</v>
      </c>
      <c r="G16" s="57"/>
    </row>
    <row r="17" spans="1:7" hidden="1" x14ac:dyDescent="0.25">
      <c r="A17" s="57" t="s">
        <v>104</v>
      </c>
      <c r="B17" s="57" t="s">
        <v>105</v>
      </c>
      <c r="C17" s="57"/>
      <c r="D17" s="57"/>
      <c r="E17" s="57"/>
      <c r="F17" s="57">
        <v>1</v>
      </c>
      <c r="G17" s="57"/>
    </row>
    <row r="18" spans="1:7" x14ac:dyDescent="0.25">
      <c r="A18" s="57" t="s">
        <v>106</v>
      </c>
      <c r="B18" s="57" t="s">
        <v>107</v>
      </c>
      <c r="C18" s="57">
        <v>1</v>
      </c>
      <c r="D18" s="57">
        <v>1</v>
      </c>
      <c r="E18" s="57">
        <v>1</v>
      </c>
      <c r="F18" s="57">
        <v>1</v>
      </c>
      <c r="G18" s="57">
        <v>1</v>
      </c>
    </row>
    <row r="19" spans="1:7" hidden="1" x14ac:dyDescent="0.25">
      <c r="A19" s="57"/>
      <c r="B19" s="57"/>
      <c r="C19" s="57"/>
      <c r="D19" s="57"/>
      <c r="E19" s="57"/>
      <c r="F19" s="57"/>
      <c r="G19" s="57"/>
    </row>
    <row r="20" spans="1:7" hidden="1" x14ac:dyDescent="0.25">
      <c r="A20" s="57" t="s">
        <v>78</v>
      </c>
      <c r="B20" s="57" t="s">
        <v>108</v>
      </c>
      <c r="C20" s="57">
        <v>1</v>
      </c>
      <c r="D20" s="57"/>
      <c r="E20" s="57"/>
      <c r="F20" s="57">
        <v>1</v>
      </c>
      <c r="G20" s="57"/>
    </row>
    <row r="21" spans="1:7" hidden="1" x14ac:dyDescent="0.25">
      <c r="A21" s="57" t="s">
        <v>53</v>
      </c>
      <c r="B21" s="57" t="s">
        <v>109</v>
      </c>
      <c r="C21" s="57"/>
      <c r="D21" s="57"/>
      <c r="E21" s="57"/>
      <c r="F21" s="57">
        <v>1</v>
      </c>
      <c r="G21" s="57"/>
    </row>
    <row r="22" spans="1:7" hidden="1" x14ac:dyDescent="0.25">
      <c r="A22" s="57" t="s">
        <v>65</v>
      </c>
      <c r="B22" s="57" t="s">
        <v>110</v>
      </c>
      <c r="C22" s="57">
        <v>1</v>
      </c>
      <c r="D22" s="57"/>
      <c r="E22" s="57"/>
      <c r="F22" s="57">
        <v>1</v>
      </c>
      <c r="G22" s="57"/>
    </row>
    <row r="23" spans="1:7" x14ac:dyDescent="0.25">
      <c r="A23" s="57" t="s">
        <v>111</v>
      </c>
      <c r="B23" s="57" t="s">
        <v>112</v>
      </c>
      <c r="C23" s="57"/>
      <c r="D23" s="57">
        <v>1</v>
      </c>
      <c r="E23" s="57">
        <v>1</v>
      </c>
      <c r="F23" s="57">
        <v>1</v>
      </c>
      <c r="G23" s="57">
        <v>1</v>
      </c>
    </row>
    <row r="24" spans="1:7" x14ac:dyDescent="0.25">
      <c r="A24" s="57" t="s">
        <v>113</v>
      </c>
      <c r="B24" s="57" t="s">
        <v>114</v>
      </c>
      <c r="C24" s="57"/>
      <c r="D24" s="57"/>
      <c r="E24" s="57"/>
      <c r="F24" s="57"/>
      <c r="G24" s="57">
        <v>1</v>
      </c>
    </row>
    <row r="25" spans="1:7" hidden="1" x14ac:dyDescent="0.25">
      <c r="A25" s="57"/>
      <c r="B25" s="57"/>
      <c r="C25" s="57"/>
      <c r="D25" s="57"/>
      <c r="E25" s="57"/>
      <c r="F25" s="57"/>
      <c r="G25" s="57"/>
    </row>
    <row r="26" spans="1:7" hidden="1" x14ac:dyDescent="0.25">
      <c r="A26" s="57" t="s">
        <v>66</v>
      </c>
      <c r="B26" s="57" t="s">
        <v>115</v>
      </c>
      <c r="C26" s="57">
        <v>1</v>
      </c>
      <c r="D26" s="57"/>
      <c r="E26" s="57"/>
      <c r="F26" s="57">
        <v>1</v>
      </c>
      <c r="G26" s="57"/>
    </row>
    <row r="27" spans="1:7" hidden="1" x14ac:dyDescent="0.25">
      <c r="A27" s="57" t="s">
        <v>16</v>
      </c>
      <c r="B27" s="57" t="s">
        <v>116</v>
      </c>
      <c r="C27" s="57">
        <v>1</v>
      </c>
      <c r="D27" s="57">
        <v>1</v>
      </c>
      <c r="E27" s="57"/>
      <c r="F27" s="57">
        <v>1</v>
      </c>
      <c r="G27" s="57"/>
    </row>
    <row r="28" spans="1:7" x14ac:dyDescent="0.25">
      <c r="A28" s="57" t="s">
        <v>117</v>
      </c>
      <c r="B28" s="57" t="s">
        <v>118</v>
      </c>
      <c r="C28" s="57">
        <v>1</v>
      </c>
      <c r="D28" s="57">
        <v>1</v>
      </c>
      <c r="E28" s="57">
        <v>1</v>
      </c>
      <c r="F28" s="57">
        <v>1</v>
      </c>
      <c r="G28" s="57">
        <v>1</v>
      </c>
    </row>
    <row r="29" spans="1:7" hidden="1" x14ac:dyDescent="0.25">
      <c r="A29" s="57" t="s">
        <v>79</v>
      </c>
      <c r="B29" s="57" t="s">
        <v>119</v>
      </c>
      <c r="C29" s="57"/>
      <c r="D29" s="57"/>
      <c r="E29" s="57">
        <v>1</v>
      </c>
      <c r="F29" s="57">
        <v>1</v>
      </c>
      <c r="G29" s="57"/>
    </row>
    <row r="30" spans="1:7" hidden="1" x14ac:dyDescent="0.25">
      <c r="A30" s="57" t="s">
        <v>120</v>
      </c>
      <c r="B30" s="57" t="s">
        <v>121</v>
      </c>
      <c r="C30" s="57"/>
      <c r="D30" s="57"/>
      <c r="E30" s="57"/>
      <c r="F30" s="57">
        <v>1</v>
      </c>
      <c r="G30" s="57"/>
    </row>
    <row r="31" spans="1:7" x14ac:dyDescent="0.25">
      <c r="A31" s="57" t="s">
        <v>18</v>
      </c>
      <c r="B31" s="57" t="s">
        <v>122</v>
      </c>
      <c r="C31" s="57"/>
      <c r="D31" s="57"/>
      <c r="E31" s="57"/>
      <c r="F31" s="57">
        <v>1</v>
      </c>
      <c r="G31" s="57">
        <v>1</v>
      </c>
    </row>
    <row r="32" spans="1:7" hidden="1" x14ac:dyDescent="0.25">
      <c r="A32" s="57" t="s">
        <v>123</v>
      </c>
      <c r="B32" s="57" t="s">
        <v>124</v>
      </c>
      <c r="C32" s="57">
        <v>1</v>
      </c>
      <c r="D32" s="57">
        <v>1</v>
      </c>
      <c r="E32" s="57"/>
      <c r="F32" s="57">
        <v>1</v>
      </c>
      <c r="G32" s="57"/>
    </row>
    <row r="33" spans="1:7" hidden="1" x14ac:dyDescent="0.25">
      <c r="A33" s="57" t="s">
        <v>19</v>
      </c>
      <c r="B33" s="57" t="s">
        <v>125</v>
      </c>
      <c r="C33" s="57"/>
      <c r="D33" s="57"/>
      <c r="E33" s="57"/>
      <c r="F33" s="57">
        <v>1</v>
      </c>
      <c r="G33" s="57"/>
    </row>
    <row r="34" spans="1:7" x14ac:dyDescent="0.25">
      <c r="A34" s="57" t="s">
        <v>68</v>
      </c>
      <c r="B34" s="57" t="s">
        <v>126</v>
      </c>
      <c r="C34" s="57"/>
      <c r="D34" s="57"/>
      <c r="E34" s="57"/>
      <c r="F34" s="57">
        <v>1</v>
      </c>
      <c r="G34" s="57">
        <v>1</v>
      </c>
    </row>
    <row r="35" spans="1:7" x14ac:dyDescent="0.25">
      <c r="A35" s="57" t="s">
        <v>127</v>
      </c>
      <c r="B35" s="57" t="s">
        <v>128</v>
      </c>
      <c r="C35" s="57"/>
      <c r="D35" s="57"/>
      <c r="E35" s="57"/>
      <c r="F35" s="57">
        <v>1</v>
      </c>
      <c r="G35" s="57">
        <v>1</v>
      </c>
    </row>
    <row r="36" spans="1:7" x14ac:dyDescent="0.25">
      <c r="A36" s="57" t="s">
        <v>20</v>
      </c>
      <c r="B36" s="57" t="s">
        <v>129</v>
      </c>
      <c r="C36" s="57">
        <v>1</v>
      </c>
      <c r="D36" s="57">
        <v>1</v>
      </c>
      <c r="E36" s="57">
        <v>1</v>
      </c>
      <c r="F36" s="57">
        <v>1</v>
      </c>
      <c r="G36" s="57">
        <v>1</v>
      </c>
    </row>
    <row r="37" spans="1:7" x14ac:dyDescent="0.25">
      <c r="A37" s="57" t="s">
        <v>130</v>
      </c>
      <c r="B37" s="57" t="s">
        <v>131</v>
      </c>
      <c r="C37" s="57"/>
      <c r="D37" s="57">
        <v>1</v>
      </c>
      <c r="E37" s="57"/>
      <c r="F37" s="57">
        <v>1</v>
      </c>
      <c r="G37" s="57">
        <v>1</v>
      </c>
    </row>
    <row r="38" spans="1:7" x14ac:dyDescent="0.25">
      <c r="A38" s="57" t="s">
        <v>132</v>
      </c>
      <c r="B38" s="57" t="s">
        <v>133</v>
      </c>
      <c r="C38" s="57"/>
      <c r="D38" s="57"/>
      <c r="E38" s="57"/>
      <c r="F38" s="57">
        <v>1</v>
      </c>
      <c r="G38" s="57">
        <v>1</v>
      </c>
    </row>
    <row r="39" spans="1:7" hidden="1" x14ac:dyDescent="0.25">
      <c r="A39" s="57" t="s">
        <v>51</v>
      </c>
      <c r="B39" s="57" t="s">
        <v>134</v>
      </c>
      <c r="C39" s="57">
        <v>1</v>
      </c>
      <c r="D39" s="57"/>
      <c r="E39" s="57"/>
      <c r="F39" s="57">
        <v>1</v>
      </c>
      <c r="G39" s="57"/>
    </row>
    <row r="40" spans="1:7" hidden="1" x14ac:dyDescent="0.25">
      <c r="A40" s="57" t="s">
        <v>135</v>
      </c>
      <c r="B40" s="57" t="s">
        <v>136</v>
      </c>
      <c r="C40" s="57">
        <v>1</v>
      </c>
      <c r="D40" s="57">
        <v>1</v>
      </c>
      <c r="E40" s="57"/>
      <c r="F40" s="57"/>
      <c r="G40" s="57"/>
    </row>
    <row r="41" spans="1:7" hidden="1" x14ac:dyDescent="0.25">
      <c r="A41" s="57" t="s">
        <v>137</v>
      </c>
      <c r="B41" s="57" t="s">
        <v>138</v>
      </c>
      <c r="C41" s="57"/>
      <c r="D41" s="57"/>
      <c r="E41" s="57"/>
      <c r="F41" s="57">
        <v>1</v>
      </c>
      <c r="G41" s="57"/>
    </row>
    <row r="42" spans="1:7" hidden="1" x14ac:dyDescent="0.25">
      <c r="A42" s="59" t="s">
        <v>139</v>
      </c>
      <c r="B42" s="59" t="s">
        <v>140</v>
      </c>
      <c r="C42" s="59">
        <v>1</v>
      </c>
      <c r="D42" s="59"/>
      <c r="E42" s="59"/>
      <c r="F42" s="59"/>
      <c r="G42" s="59"/>
    </row>
    <row r="43" spans="1:7" ht="15.75" hidden="1" thickBot="1" x14ac:dyDescent="0.3">
      <c r="A43" s="60" t="s">
        <v>84</v>
      </c>
      <c r="B43" s="61"/>
      <c r="C43" s="61">
        <f>SUM(C5:C42)</f>
        <v>16</v>
      </c>
      <c r="D43" s="61">
        <f t="shared" ref="D43:G43" si="0">SUM(D5:D42)</f>
        <v>8</v>
      </c>
      <c r="E43" s="61">
        <f t="shared" si="0"/>
        <v>5</v>
      </c>
      <c r="F43" s="61">
        <f t="shared" si="0"/>
        <v>28</v>
      </c>
      <c r="G43" s="62">
        <f t="shared" si="0"/>
        <v>11</v>
      </c>
    </row>
  </sheetData>
  <autoFilter ref="A4:G43">
    <filterColumn colId="6">
      <filters>
        <filter val="1"/>
      </filters>
    </filterColumn>
  </autoFilter>
  <mergeCells count="8">
    <mergeCell ref="A1:A3"/>
    <mergeCell ref="B1:B3"/>
    <mergeCell ref="C1:G1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2016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2020-05-15T15:42:34Z</dcterms:modified>
</cp:coreProperties>
</file>